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5.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drawings/drawing8.xml" ContentType="application/vnd.openxmlformats-officedocument.drawing+xml"/>
  <Override PartName="/xl/comments4.xml" ContentType="application/vnd.openxmlformats-officedocument.spreadsheetml.comments+xml"/>
  <Override PartName="/xl/charts/chart5.xml" ContentType="application/vnd.openxmlformats-officedocument.drawingml.chart+xml"/>
  <Override PartName="/xl/charts/chart6.xml" ContentType="application/vnd.openxmlformats-officedocument.drawingml.chart+xml"/>
  <Override PartName="/xl/drawings/drawing9.xml" ContentType="application/vnd.openxmlformats-officedocument.drawing+xml"/>
  <Override PartName="/xl/comments5.xml" ContentType="application/vnd.openxmlformats-officedocument.spreadsheetml.comments+xml"/>
  <Override PartName="/xl/charts/chart7.xml" ContentType="application/vnd.openxmlformats-officedocument.drawingml.chart+xml"/>
  <Override PartName="/xl/charts/chart8.xml" ContentType="application/vnd.openxmlformats-officedocument.drawingml.chart+xml"/>
  <Override PartName="/xl/drawings/drawing10.xml" ContentType="application/vnd.openxmlformats-officedocument.drawing+xml"/>
  <Override PartName="/xl/comments6.xml" ContentType="application/vnd.openxmlformats-officedocument.spreadsheetml.comments+xml"/>
  <Override PartName="/xl/charts/chart9.xml" ContentType="application/vnd.openxmlformats-officedocument.drawingml.chart+xml"/>
  <Override PartName="/xl/charts/chart10.xml" ContentType="application/vnd.openxmlformats-officedocument.drawingml.chart+xml"/>
  <Override PartName="/xl/drawings/drawing11.xml" ContentType="application/vnd.openxmlformats-officedocument.drawing+xml"/>
  <Override PartName="/xl/comments7.xml" ContentType="application/vnd.openxmlformats-officedocument.spreadsheetml.comments+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defaultThemeVersion="124226"/>
  <workbookProtection workbookPassword="8A3C" lockStructure="1"/>
  <bookViews>
    <workbookView xWindow="2310" yWindow="60" windowWidth="19440" windowHeight="8640" firstSheet="1" activeTab="1"/>
  </bookViews>
  <sheets>
    <sheet name="SB" sheetId="48" state="hidden" r:id="rId1"/>
    <sheet name="i" sheetId="78" r:id="rId2"/>
    <sheet name="1 Precio" sheetId="67" r:id="rId3"/>
    <sheet name="1a" sheetId="62" r:id="rId4"/>
    <sheet name="1b" sheetId="64" r:id="rId5"/>
    <sheet name="2 Plan" sheetId="68" r:id="rId6"/>
    <sheet name="2a" sheetId="65" r:id="rId7"/>
    <sheet name="2b" sheetId="71" r:id="rId8"/>
    <sheet name="2c" sheetId="73" r:id="rId9"/>
    <sheet name="2d" sheetId="59" r:id="rId10"/>
    <sheet name="2e" sheetId="76" r:id="rId11"/>
    <sheet name="calculo" sheetId="74" state="hidden" r:id="rId12"/>
  </sheets>
  <definedNames>
    <definedName name="_xlnm._FilterDatabase" localSheetId="0" hidden="1">SB!#REF!</definedName>
    <definedName name="_xlnm.Print_Area" localSheetId="2">'1 Precio'!$C$2:$L$23</definedName>
    <definedName name="_xlnm.Print_Area" localSheetId="3">'1a'!$C$2:$M$33</definedName>
    <definedName name="_xlnm.Print_Area" localSheetId="4">'1b'!$C$2:$Q$52</definedName>
    <definedName name="_xlnm.Print_Area" localSheetId="5">'2 Plan'!$C$2:$M$25</definedName>
    <definedName name="_xlnm.Print_Area" localSheetId="6">'2a'!$C$2:$V$99</definedName>
    <definedName name="_xlnm.Print_Area" localSheetId="7">'2b'!$C$2:$Q$66</definedName>
    <definedName name="_xlnm.Print_Area" localSheetId="8">'2c'!$C$2:$S$52</definedName>
    <definedName name="_xlnm.Print_Area" localSheetId="9">'2d'!$C$2:$T$61</definedName>
    <definedName name="arribaDOS">'2d'!$A$5:$A$60</definedName>
    <definedName name="ARRIBADOSA">'2a'!$A$5:$A$94</definedName>
    <definedName name="ARRIBADOSBE">'2b'!$A$3:$A$65</definedName>
    <definedName name="ARRIBADOSE">'2e'!$A$3:$A$52</definedName>
    <definedName name="ARRIBAPRECIODOS">'1b'!$A$3:$A$48</definedName>
    <definedName name="ARRIBAUNO" localSheetId="3">'1a'!$A$3:$A$179</definedName>
    <definedName name="ARRIBAUNO" localSheetId="5">'2 Plan'!#REF!</definedName>
    <definedName name="arrobadosce">'2c'!$A$9:$A$52</definedName>
    <definedName name="buscarmes2">SB!$F$11:$F$22</definedName>
    <definedName name="CONSINIVA">SB!$K$18:$K$19</definedName>
    <definedName name="INFODOS">'2d'!$A$92:$A$136</definedName>
    <definedName name="INFODOSA">'2a'!$A$130:$A$169</definedName>
    <definedName name="INFODOSBE">'2b'!$A$97:$A$143</definedName>
    <definedName name="infodosce">'2c'!$A$83:$A$125</definedName>
    <definedName name="INFODOSE">'2e'!$A$107:$A$173</definedName>
    <definedName name="INFOPRECIODOS">'1b'!$A$143:$A$182</definedName>
    <definedName name="infouno" localSheetId="3">'1a'!$A$194:$A$240</definedName>
    <definedName name="LISTASINO">SB!$M$8:$M$9</definedName>
    <definedName name="month">SB!$C$11:$C$22</definedName>
    <definedName name="numes2">SB!$E$11:$E$22</definedName>
    <definedName name="PARTE2">'2 Plan'!$A$3:$A$52</definedName>
    <definedName name="parteuno">'1 Precio'!$A$3:$A$294</definedName>
    <definedName name="promocero">'1 Precio'!$A$253:$A$307</definedName>
    <definedName name="PROMOPRECIODOS">'1b'!$A$175:$A$222</definedName>
    <definedName name="promouno" localSheetId="3">'1a'!$A$226:$A$274</definedName>
    <definedName name="RECOMENDADODOS">'2d'!$A$111:$A$150</definedName>
    <definedName name="RECOMENDADODOSA">'2a'!$A$156:$A$205</definedName>
    <definedName name="RECOMENDADODOSBE">'2b'!$A$131:$A$186</definedName>
    <definedName name="recomendadodosce">'2c'!$A$116:$A$151</definedName>
    <definedName name="RECOMENDADODOSE">'2e'!$A$132:$A$174</definedName>
  </definedNames>
  <calcPr calcId="152511"/>
</workbook>
</file>

<file path=xl/calcChain.xml><?xml version="1.0" encoding="utf-8"?>
<calcChain xmlns="http://schemas.openxmlformats.org/spreadsheetml/2006/main">
  <c r="D98" i="74" l="1"/>
  <c r="E98" i="74"/>
  <c r="E100" i="74"/>
  <c r="F100" i="74"/>
  <c r="G100" i="74"/>
  <c r="H100" i="74"/>
  <c r="I100" i="74"/>
  <c r="J100" i="74"/>
  <c r="K100" i="74"/>
  <c r="L100" i="74"/>
  <c r="M100" i="74"/>
  <c r="N100" i="74"/>
  <c r="O100" i="74"/>
  <c r="P100" i="74"/>
  <c r="D16" i="73" l="1"/>
  <c r="D17" i="73" s="1"/>
  <c r="D18" i="73" s="1"/>
  <c r="D19" i="73" s="1"/>
  <c r="D20" i="73" s="1"/>
  <c r="D21" i="73" s="1"/>
  <c r="D22" i="73" s="1"/>
  <c r="D23" i="73" s="1"/>
  <c r="D24" i="73" s="1"/>
  <c r="D25" i="73" s="1"/>
  <c r="D26" i="73" s="1"/>
  <c r="H17" i="76"/>
  <c r="H31" i="59"/>
  <c r="G7" i="76"/>
  <c r="H16" i="76"/>
  <c r="Q8" i="48"/>
  <c r="Q7" i="48" s="1"/>
  <c r="R7" i="48" s="1"/>
  <c r="S7" i="48" s="1"/>
  <c r="T7" i="48" s="1"/>
  <c r="U7" i="48" s="1"/>
  <c r="V7" i="48" s="1"/>
  <c r="W7" i="48" s="1"/>
  <c r="X7" i="48" s="1"/>
  <c r="Y7" i="48" s="1"/>
  <c r="Z7" i="48" s="1"/>
  <c r="AA7" i="48" s="1"/>
  <c r="S4" i="59" s="1"/>
  <c r="Q9" i="48"/>
  <c r="Q10" i="48"/>
  <c r="Q11" i="48"/>
  <c r="Q12" i="48"/>
  <c r="Q13" i="48"/>
  <c r="Q14" i="48"/>
  <c r="Q15" i="48"/>
  <c r="Q16" i="48"/>
  <c r="Q17" i="48"/>
  <c r="Q18" i="48"/>
  <c r="Q19" i="48"/>
  <c r="Q6" i="48"/>
  <c r="R6" i="48" s="1"/>
  <c r="S6" i="48" s="1"/>
  <c r="T6" i="48" s="1"/>
  <c r="U6" i="48" s="1"/>
  <c r="V6" i="48" s="1"/>
  <c r="W6" i="48" s="1"/>
  <c r="X6" i="48" s="1"/>
  <c r="Y6" i="48" s="1"/>
  <c r="Z6" i="48" s="1"/>
  <c r="AA6" i="48" s="1"/>
  <c r="S6" i="76" s="1"/>
  <c r="S16" i="76" s="1"/>
  <c r="S31" i="59" l="1"/>
  <c r="P98" i="74"/>
  <c r="Q4" i="59"/>
  <c r="O4" i="59"/>
  <c r="M4" i="59"/>
  <c r="K4" i="59"/>
  <c r="I4" i="59"/>
  <c r="R4" i="59"/>
  <c r="P4" i="59"/>
  <c r="N4" i="59"/>
  <c r="L4" i="59"/>
  <c r="J4" i="59"/>
  <c r="Q6" i="76"/>
  <c r="Q16" i="76" s="1"/>
  <c r="O6" i="76"/>
  <c r="O16" i="76" s="1"/>
  <c r="M6" i="76"/>
  <c r="M16" i="76" s="1"/>
  <c r="K6" i="76"/>
  <c r="K16" i="76" s="1"/>
  <c r="I6" i="76"/>
  <c r="I16" i="76" s="1"/>
  <c r="R6" i="76"/>
  <c r="R16" i="76" s="1"/>
  <c r="P6" i="76"/>
  <c r="P16" i="76" s="1"/>
  <c r="N6" i="76"/>
  <c r="N16" i="76" s="1"/>
  <c r="L6" i="76"/>
  <c r="L16" i="76" s="1"/>
  <c r="J6" i="76"/>
  <c r="J16" i="76" s="1"/>
  <c r="L185" i="65"/>
  <c r="I75" i="65" s="1"/>
  <c r="J30" i="71" s="1"/>
  <c r="L31" i="59" l="1"/>
  <c r="I98" i="74"/>
  <c r="P31" i="59"/>
  <c r="M98" i="74"/>
  <c r="I31" i="59"/>
  <c r="F98" i="74"/>
  <c r="M31" i="59"/>
  <c r="J98" i="74"/>
  <c r="Q31" i="59"/>
  <c r="N98" i="74"/>
  <c r="J31" i="59"/>
  <c r="G98" i="74"/>
  <c r="N31" i="59"/>
  <c r="K98" i="74"/>
  <c r="R31" i="59"/>
  <c r="O98" i="74"/>
  <c r="K31" i="59"/>
  <c r="H98" i="74"/>
  <c r="O31" i="59"/>
  <c r="L98" i="74"/>
  <c r="G4" i="73"/>
  <c r="J25" i="59"/>
  <c r="J24" i="59"/>
  <c r="E57" i="76"/>
  <c r="S21" i="76"/>
  <c r="S31" i="76" s="1"/>
  <c r="S41" i="76" s="1"/>
  <c r="R21" i="76"/>
  <c r="R31" i="76" s="1"/>
  <c r="R41" i="76" s="1"/>
  <c r="Q21" i="76"/>
  <c r="Q31" i="76" s="1"/>
  <c r="Q41" i="76" s="1"/>
  <c r="P21" i="76"/>
  <c r="P31" i="76" s="1"/>
  <c r="P41" i="76" s="1"/>
  <c r="O21" i="76"/>
  <c r="O31" i="76" s="1"/>
  <c r="O41" i="76" s="1"/>
  <c r="N21" i="76"/>
  <c r="N31" i="76" s="1"/>
  <c r="N41" i="76" s="1"/>
  <c r="M21" i="76"/>
  <c r="M31" i="76" s="1"/>
  <c r="M41" i="76" s="1"/>
  <c r="L21" i="76"/>
  <c r="L31" i="76" s="1"/>
  <c r="L41" i="76" s="1"/>
  <c r="K21" i="76"/>
  <c r="K31" i="76" s="1"/>
  <c r="K41" i="76" s="1"/>
  <c r="J21" i="76"/>
  <c r="J31" i="76" s="1"/>
  <c r="J41" i="76" s="1"/>
  <c r="I21" i="76"/>
  <c r="I31" i="76" s="1"/>
  <c r="I41" i="76" s="1"/>
  <c r="H21" i="76"/>
  <c r="H31" i="76" s="1"/>
  <c r="D21" i="76"/>
  <c r="D31" i="76" s="1"/>
  <c r="D41" i="76" s="1"/>
  <c r="S20" i="76"/>
  <c r="S30" i="76" s="1"/>
  <c r="S40" i="76" s="1"/>
  <c r="R20" i="76"/>
  <c r="R30" i="76" s="1"/>
  <c r="R40" i="76" s="1"/>
  <c r="Q20" i="76"/>
  <c r="Q30" i="76" s="1"/>
  <c r="Q40" i="76" s="1"/>
  <c r="P20" i="76"/>
  <c r="P30" i="76" s="1"/>
  <c r="P40" i="76" s="1"/>
  <c r="O20" i="76"/>
  <c r="O30" i="76" s="1"/>
  <c r="O40" i="76" s="1"/>
  <c r="N20" i="76"/>
  <c r="N30" i="76" s="1"/>
  <c r="N40" i="76" s="1"/>
  <c r="M20" i="76"/>
  <c r="M30" i="76" s="1"/>
  <c r="M40" i="76" s="1"/>
  <c r="L20" i="76"/>
  <c r="L30" i="76" s="1"/>
  <c r="L40" i="76" s="1"/>
  <c r="K20" i="76"/>
  <c r="K30" i="76" s="1"/>
  <c r="K40" i="76" s="1"/>
  <c r="J20" i="76"/>
  <c r="J30" i="76" s="1"/>
  <c r="J40" i="76" s="1"/>
  <c r="I20" i="76"/>
  <c r="I30" i="76" s="1"/>
  <c r="I40" i="76" s="1"/>
  <c r="H20" i="76"/>
  <c r="D20" i="76"/>
  <c r="D30" i="76" s="1"/>
  <c r="D40" i="76" s="1"/>
  <c r="S19" i="76"/>
  <c r="S29" i="76" s="1"/>
  <c r="S39" i="76" s="1"/>
  <c r="R19" i="76"/>
  <c r="R29" i="76" s="1"/>
  <c r="R39" i="76" s="1"/>
  <c r="Q19" i="76"/>
  <c r="Q29" i="76" s="1"/>
  <c r="Q39" i="76" s="1"/>
  <c r="P19" i="76"/>
  <c r="P29" i="76" s="1"/>
  <c r="P39" i="76" s="1"/>
  <c r="O19" i="76"/>
  <c r="O29" i="76" s="1"/>
  <c r="O39" i="76" s="1"/>
  <c r="N19" i="76"/>
  <c r="N29" i="76" s="1"/>
  <c r="N39" i="76" s="1"/>
  <c r="M19" i="76"/>
  <c r="M29" i="76" s="1"/>
  <c r="M39" i="76" s="1"/>
  <c r="L19" i="76"/>
  <c r="L29" i="76" s="1"/>
  <c r="L39" i="76" s="1"/>
  <c r="K19" i="76"/>
  <c r="K29" i="76" s="1"/>
  <c r="K39" i="76" s="1"/>
  <c r="J19" i="76"/>
  <c r="J29" i="76" s="1"/>
  <c r="J39" i="76" s="1"/>
  <c r="I19" i="76"/>
  <c r="I29" i="76" s="1"/>
  <c r="I39" i="76" s="1"/>
  <c r="H19" i="76"/>
  <c r="D19" i="76"/>
  <c r="D29" i="76" s="1"/>
  <c r="D39" i="76" s="1"/>
  <c r="S18" i="76"/>
  <c r="S28" i="76" s="1"/>
  <c r="S38" i="76" s="1"/>
  <c r="R18" i="76"/>
  <c r="R28" i="76" s="1"/>
  <c r="R38" i="76" s="1"/>
  <c r="Q18" i="76"/>
  <c r="Q28" i="76" s="1"/>
  <c r="Q38" i="76" s="1"/>
  <c r="P18" i="76"/>
  <c r="P28" i="76" s="1"/>
  <c r="P38" i="76" s="1"/>
  <c r="O18" i="76"/>
  <c r="O28" i="76" s="1"/>
  <c r="O38" i="76" s="1"/>
  <c r="N18" i="76"/>
  <c r="N28" i="76" s="1"/>
  <c r="N38" i="76" s="1"/>
  <c r="M18" i="76"/>
  <c r="M28" i="76" s="1"/>
  <c r="M38" i="76" s="1"/>
  <c r="L18" i="76"/>
  <c r="L28" i="76" s="1"/>
  <c r="L38" i="76" s="1"/>
  <c r="K18" i="76"/>
  <c r="K28" i="76" s="1"/>
  <c r="K38" i="76" s="1"/>
  <c r="J18" i="76"/>
  <c r="J28" i="76" s="1"/>
  <c r="J38" i="76" s="1"/>
  <c r="I18" i="76"/>
  <c r="I28" i="76" s="1"/>
  <c r="I38" i="76" s="1"/>
  <c r="H18" i="76"/>
  <c r="D18" i="76"/>
  <c r="D28" i="76" s="1"/>
  <c r="D38" i="76" s="1"/>
  <c r="S17" i="76"/>
  <c r="S27" i="76" s="1"/>
  <c r="R17" i="76"/>
  <c r="Q17" i="76"/>
  <c r="Q27" i="76" s="1"/>
  <c r="P17" i="76"/>
  <c r="O17" i="76"/>
  <c r="O27" i="76" s="1"/>
  <c r="N17" i="76"/>
  <c r="M17" i="76"/>
  <c r="M27" i="76" s="1"/>
  <c r="L17" i="76"/>
  <c r="K17" i="76"/>
  <c r="K27" i="76" s="1"/>
  <c r="J17" i="76"/>
  <c r="I17" i="76"/>
  <c r="I27" i="76" s="1"/>
  <c r="D17" i="76"/>
  <c r="D27" i="76" s="1"/>
  <c r="D37" i="76" s="1"/>
  <c r="G16" i="76"/>
  <c r="G26" i="76" s="1"/>
  <c r="G36" i="76" s="1"/>
  <c r="G46" i="76" s="1"/>
  <c r="S12" i="76"/>
  <c r="R12" i="76"/>
  <c r="Q12" i="76"/>
  <c r="P12" i="76"/>
  <c r="O12" i="76"/>
  <c r="N12" i="76"/>
  <c r="M12" i="76"/>
  <c r="L12" i="76"/>
  <c r="K12" i="76"/>
  <c r="J12" i="76"/>
  <c r="I12" i="76"/>
  <c r="H12" i="76"/>
  <c r="G11" i="76"/>
  <c r="G10" i="76"/>
  <c r="G9" i="76"/>
  <c r="G8" i="76"/>
  <c r="S26" i="76"/>
  <c r="S36" i="76" s="1"/>
  <c r="S46" i="76" s="1"/>
  <c r="R26" i="76"/>
  <c r="R36" i="76" s="1"/>
  <c r="R46" i="76" s="1"/>
  <c r="Q26" i="76"/>
  <c r="Q36" i="76" s="1"/>
  <c r="Q46" i="76" s="1"/>
  <c r="P26" i="76"/>
  <c r="P36" i="76" s="1"/>
  <c r="P46" i="76" s="1"/>
  <c r="O26" i="76"/>
  <c r="O36" i="76" s="1"/>
  <c r="O46" i="76" s="1"/>
  <c r="N26" i="76"/>
  <c r="N36" i="76" s="1"/>
  <c r="N46" i="76" s="1"/>
  <c r="M26" i="76"/>
  <c r="M36" i="76" s="1"/>
  <c r="M46" i="76" s="1"/>
  <c r="L26" i="76"/>
  <c r="L36" i="76" s="1"/>
  <c r="L46" i="76" s="1"/>
  <c r="K26" i="76"/>
  <c r="K36" i="76" s="1"/>
  <c r="K46" i="76" s="1"/>
  <c r="J26" i="76"/>
  <c r="J36" i="76" s="1"/>
  <c r="J46" i="76" s="1"/>
  <c r="I26" i="76"/>
  <c r="I36" i="76" s="1"/>
  <c r="I46" i="76" s="1"/>
  <c r="H26" i="76"/>
  <c r="H36" i="76" s="1"/>
  <c r="H46" i="76" s="1"/>
  <c r="G20" i="76" l="1"/>
  <c r="H22" i="76"/>
  <c r="L22" i="76"/>
  <c r="P22" i="76"/>
  <c r="G18" i="76"/>
  <c r="J22" i="76"/>
  <c r="N22" i="76"/>
  <c r="R22" i="76"/>
  <c r="G12" i="76"/>
  <c r="G19" i="76"/>
  <c r="G21" i="76"/>
  <c r="I37" i="76"/>
  <c r="I42" i="76" s="1"/>
  <c r="I32" i="76"/>
  <c r="K37" i="76"/>
  <c r="K42" i="76" s="1"/>
  <c r="K32" i="76"/>
  <c r="M37" i="76"/>
  <c r="M42" i="76" s="1"/>
  <c r="M32" i="76"/>
  <c r="O37" i="76"/>
  <c r="O42" i="76" s="1"/>
  <c r="O32" i="76"/>
  <c r="Q37" i="76"/>
  <c r="Q42" i="76" s="1"/>
  <c r="Q32" i="76"/>
  <c r="S37" i="76"/>
  <c r="S42" i="76" s="1"/>
  <c r="S32" i="76"/>
  <c r="G31" i="76"/>
  <c r="H41" i="76"/>
  <c r="G41" i="76" s="1"/>
  <c r="I22" i="76"/>
  <c r="K22" i="76"/>
  <c r="M22" i="76"/>
  <c r="O22" i="76"/>
  <c r="Q22" i="76"/>
  <c r="S22" i="76"/>
  <c r="H27" i="76"/>
  <c r="J27" i="76"/>
  <c r="L27" i="76"/>
  <c r="N27" i="76"/>
  <c r="P27" i="76"/>
  <c r="R27" i="76"/>
  <c r="H28" i="76"/>
  <c r="H29" i="76"/>
  <c r="H30" i="76"/>
  <c r="G17" i="76"/>
  <c r="G22" i="76" l="1"/>
  <c r="G30" i="76"/>
  <c r="H40" i="76"/>
  <c r="G40" i="76" s="1"/>
  <c r="G28" i="76"/>
  <c r="H38" i="76"/>
  <c r="G38" i="76" s="1"/>
  <c r="P32" i="76"/>
  <c r="P37" i="76"/>
  <c r="P42" i="76" s="1"/>
  <c r="L32" i="76"/>
  <c r="L37" i="76"/>
  <c r="L42" i="76" s="1"/>
  <c r="H32" i="76"/>
  <c r="G27" i="76"/>
  <c r="H37" i="76"/>
  <c r="S56" i="76"/>
  <c r="S54" i="76"/>
  <c r="S52" i="76"/>
  <c r="S50" i="76"/>
  <c r="S48" i="76"/>
  <c r="S55" i="76"/>
  <c r="S53" i="76"/>
  <c r="S51" i="76"/>
  <c r="S49" i="76"/>
  <c r="S47" i="76"/>
  <c r="Q56" i="76"/>
  <c r="Q54" i="76"/>
  <c r="Q52" i="76"/>
  <c r="Q50" i="76"/>
  <c r="Q48" i="76"/>
  <c r="Q55" i="76"/>
  <c r="Q53" i="76"/>
  <c r="Q51" i="76"/>
  <c r="Q49" i="76"/>
  <c r="Q47" i="76"/>
  <c r="O56" i="76"/>
  <c r="O54" i="76"/>
  <c r="O52" i="76"/>
  <c r="O50" i="76"/>
  <c r="O48" i="76"/>
  <c r="O55" i="76"/>
  <c r="O53" i="76"/>
  <c r="O51" i="76"/>
  <c r="O49" i="76"/>
  <c r="O47" i="76"/>
  <c r="M56" i="76"/>
  <c r="M54" i="76"/>
  <c r="M52" i="76"/>
  <c r="M50" i="76"/>
  <c r="M48" i="76"/>
  <c r="M55" i="76"/>
  <c r="M53" i="76"/>
  <c r="M51" i="76"/>
  <c r="M49" i="76"/>
  <c r="M47" i="76"/>
  <c r="K56" i="76"/>
  <c r="K54" i="76"/>
  <c r="K52" i="76"/>
  <c r="K50" i="76"/>
  <c r="K48" i="76"/>
  <c r="K55" i="76"/>
  <c r="K53" i="76"/>
  <c r="K51" i="76"/>
  <c r="K49" i="76"/>
  <c r="K47" i="76"/>
  <c r="I56" i="76"/>
  <c r="I54" i="76"/>
  <c r="I52" i="76"/>
  <c r="I50" i="76"/>
  <c r="I48" i="76"/>
  <c r="I55" i="76"/>
  <c r="I53" i="76"/>
  <c r="I51" i="76"/>
  <c r="I49" i="76"/>
  <c r="I47" i="76"/>
  <c r="G29" i="76"/>
  <c r="H39" i="76"/>
  <c r="G39" i="76" s="1"/>
  <c r="R32" i="76"/>
  <c r="R37" i="76"/>
  <c r="R42" i="76" s="1"/>
  <c r="N32" i="76"/>
  <c r="N37" i="76"/>
  <c r="N42" i="76" s="1"/>
  <c r="J32" i="76"/>
  <c r="J37" i="76"/>
  <c r="J42" i="76" s="1"/>
  <c r="M57" i="76" l="1"/>
  <c r="Q57" i="76"/>
  <c r="I57" i="76"/>
  <c r="K57" i="76"/>
  <c r="O57" i="76"/>
  <c r="J55" i="76"/>
  <c r="J53" i="76"/>
  <c r="J51" i="76"/>
  <c r="J49" i="76"/>
  <c r="J47" i="76"/>
  <c r="J56" i="76"/>
  <c r="J54" i="76"/>
  <c r="J52" i="76"/>
  <c r="J50" i="76"/>
  <c r="J48" i="76"/>
  <c r="N55" i="76"/>
  <c r="N53" i="76"/>
  <c r="N51" i="76"/>
  <c r="N49" i="76"/>
  <c r="N47" i="76"/>
  <c r="N56" i="76"/>
  <c r="N54" i="76"/>
  <c r="N52" i="76"/>
  <c r="N50" i="76"/>
  <c r="N48" i="76"/>
  <c r="R55" i="76"/>
  <c r="R53" i="76"/>
  <c r="R51" i="76"/>
  <c r="R49" i="76"/>
  <c r="R47" i="76"/>
  <c r="R56" i="76"/>
  <c r="R54" i="76"/>
  <c r="R52" i="76"/>
  <c r="R50" i="76"/>
  <c r="R48" i="76"/>
  <c r="H42" i="76"/>
  <c r="G37" i="76"/>
  <c r="G42" i="76" s="1"/>
  <c r="S57" i="76"/>
  <c r="L55" i="76"/>
  <c r="L53" i="76"/>
  <c r="L51" i="76"/>
  <c r="L49" i="76"/>
  <c r="L47" i="76"/>
  <c r="L56" i="76"/>
  <c r="L54" i="76"/>
  <c r="L52" i="76"/>
  <c r="L50" i="76"/>
  <c r="L48" i="76"/>
  <c r="P55" i="76"/>
  <c r="P53" i="76"/>
  <c r="P51" i="76"/>
  <c r="P49" i="76"/>
  <c r="P47" i="76"/>
  <c r="P56" i="76"/>
  <c r="P54" i="76"/>
  <c r="P52" i="76"/>
  <c r="P50" i="76"/>
  <c r="P48" i="76"/>
  <c r="G32" i="76"/>
  <c r="H55" i="76" l="1"/>
  <c r="H53" i="76"/>
  <c r="H51" i="76"/>
  <c r="H49" i="76"/>
  <c r="H47" i="76"/>
  <c r="H56" i="76"/>
  <c r="H54" i="76"/>
  <c r="H52" i="76"/>
  <c r="H50" i="76"/>
  <c r="H48" i="76"/>
  <c r="R57" i="76"/>
  <c r="N57" i="76"/>
  <c r="J57" i="76"/>
  <c r="G56" i="76"/>
  <c r="G54" i="76"/>
  <c r="G52" i="76"/>
  <c r="G50" i="76"/>
  <c r="G48" i="76"/>
  <c r="G55" i="76"/>
  <c r="G53" i="76"/>
  <c r="G51" i="76"/>
  <c r="G49" i="76"/>
  <c r="G47" i="76"/>
  <c r="P57" i="76"/>
  <c r="L57" i="76"/>
  <c r="G57" i="76" l="1"/>
  <c r="E58" i="76" s="1"/>
  <c r="H57" i="76"/>
  <c r="B80" i="74" l="1"/>
  <c r="B36" i="74"/>
  <c r="C36" i="74"/>
  <c r="H36" i="74"/>
  <c r="I36" i="74"/>
  <c r="J36" i="74"/>
  <c r="K36" i="74"/>
  <c r="L36" i="74"/>
  <c r="M36" i="74"/>
  <c r="N36" i="74"/>
  <c r="B37" i="74"/>
  <c r="C37" i="74"/>
  <c r="H37" i="74"/>
  <c r="I37" i="74"/>
  <c r="J37" i="74"/>
  <c r="K37" i="74"/>
  <c r="L37" i="74"/>
  <c r="M37" i="74"/>
  <c r="N37" i="74"/>
  <c r="B38" i="74"/>
  <c r="C38" i="74"/>
  <c r="H38" i="74"/>
  <c r="I38" i="74"/>
  <c r="J38" i="74"/>
  <c r="K38" i="74"/>
  <c r="L38" i="74"/>
  <c r="M38" i="74"/>
  <c r="N38" i="74"/>
  <c r="B39" i="74"/>
  <c r="C39" i="74"/>
  <c r="H39" i="74"/>
  <c r="I39" i="74"/>
  <c r="J39" i="74"/>
  <c r="K39" i="74"/>
  <c r="L39" i="74"/>
  <c r="M39" i="74"/>
  <c r="N39" i="74"/>
  <c r="B40" i="74"/>
  <c r="C40" i="74"/>
  <c r="H40" i="74"/>
  <c r="I40" i="74"/>
  <c r="J40" i="74"/>
  <c r="K40" i="74"/>
  <c r="L40" i="74"/>
  <c r="M40" i="74"/>
  <c r="N40" i="74"/>
  <c r="B41" i="74"/>
  <c r="C41" i="74"/>
  <c r="H41" i="74"/>
  <c r="I41" i="74"/>
  <c r="J41" i="74"/>
  <c r="K41" i="74"/>
  <c r="L41" i="74"/>
  <c r="M41" i="74"/>
  <c r="N41" i="74"/>
  <c r="B42" i="74"/>
  <c r="C42" i="74"/>
  <c r="H42" i="74"/>
  <c r="I42" i="74"/>
  <c r="J42" i="74"/>
  <c r="K42" i="74"/>
  <c r="L42" i="74"/>
  <c r="M42" i="74"/>
  <c r="N42" i="74"/>
  <c r="B43" i="74"/>
  <c r="C43" i="74"/>
  <c r="H43" i="74"/>
  <c r="I43" i="74"/>
  <c r="J43" i="74"/>
  <c r="K43" i="74"/>
  <c r="L43" i="74"/>
  <c r="M43" i="74"/>
  <c r="N43" i="74"/>
  <c r="B44" i="74"/>
  <c r="C44" i="74"/>
  <c r="H44" i="74"/>
  <c r="I44" i="74"/>
  <c r="J44" i="74"/>
  <c r="K44" i="74"/>
  <c r="L44" i="74"/>
  <c r="M44" i="74"/>
  <c r="N44" i="74"/>
  <c r="B45" i="74"/>
  <c r="C45" i="74"/>
  <c r="H45" i="74"/>
  <c r="I45" i="74"/>
  <c r="J45" i="74"/>
  <c r="K45" i="74"/>
  <c r="L45" i="74"/>
  <c r="M45" i="74"/>
  <c r="N45" i="74"/>
  <c r="B46" i="74"/>
  <c r="C46" i="74"/>
  <c r="H46" i="74"/>
  <c r="I46" i="74"/>
  <c r="J46" i="74"/>
  <c r="K46" i="74"/>
  <c r="L46" i="74"/>
  <c r="M46" i="74"/>
  <c r="N46" i="74"/>
  <c r="B47" i="74"/>
  <c r="C47" i="74"/>
  <c r="H47" i="74"/>
  <c r="I47" i="74"/>
  <c r="J47" i="74"/>
  <c r="K47" i="74"/>
  <c r="L47" i="74"/>
  <c r="M47" i="74"/>
  <c r="N47" i="74"/>
  <c r="B48" i="74"/>
  <c r="C48" i="74"/>
  <c r="H48" i="74"/>
  <c r="I48" i="74"/>
  <c r="J48" i="74"/>
  <c r="K48" i="74"/>
  <c r="L48" i="74"/>
  <c r="M48" i="74"/>
  <c r="N48" i="74"/>
  <c r="B49" i="74"/>
  <c r="C49" i="74"/>
  <c r="H49" i="74"/>
  <c r="I49" i="74"/>
  <c r="J49" i="74"/>
  <c r="K49" i="74"/>
  <c r="L49" i="74"/>
  <c r="M49" i="74"/>
  <c r="N49" i="74"/>
  <c r="B50" i="74"/>
  <c r="C50" i="74"/>
  <c r="H50" i="74"/>
  <c r="I50" i="74"/>
  <c r="J50" i="74"/>
  <c r="K50" i="74"/>
  <c r="L50" i="74"/>
  <c r="M50" i="74"/>
  <c r="N50" i="74"/>
  <c r="B51" i="74"/>
  <c r="C51" i="74"/>
  <c r="H51" i="74"/>
  <c r="I51" i="74"/>
  <c r="J51" i="74"/>
  <c r="K51" i="74"/>
  <c r="L51" i="74"/>
  <c r="M51" i="74"/>
  <c r="N51" i="74"/>
  <c r="B52" i="74"/>
  <c r="C52" i="74"/>
  <c r="H52" i="74"/>
  <c r="I52" i="74"/>
  <c r="J52" i="74"/>
  <c r="K52" i="74"/>
  <c r="L52" i="74"/>
  <c r="M52" i="74"/>
  <c r="N52" i="74"/>
  <c r="B53" i="74"/>
  <c r="C53" i="74"/>
  <c r="H53" i="74"/>
  <c r="I53" i="74"/>
  <c r="J53" i="74"/>
  <c r="K53" i="74"/>
  <c r="L53" i="74"/>
  <c r="M53" i="74"/>
  <c r="N53" i="74"/>
  <c r="B54" i="74"/>
  <c r="C54" i="74"/>
  <c r="H54" i="74"/>
  <c r="I54" i="74"/>
  <c r="J54" i="74"/>
  <c r="K54" i="74"/>
  <c r="L54" i="74"/>
  <c r="M54" i="74"/>
  <c r="N54" i="74"/>
  <c r="B55" i="74"/>
  <c r="C55" i="74"/>
  <c r="H55" i="74"/>
  <c r="I55" i="74"/>
  <c r="J55" i="74"/>
  <c r="K55" i="74"/>
  <c r="L55" i="74"/>
  <c r="M55" i="74"/>
  <c r="N55" i="74"/>
  <c r="B58" i="74"/>
  <c r="D58" i="74"/>
  <c r="H58" i="74"/>
  <c r="I58" i="74"/>
  <c r="J58" i="74"/>
  <c r="K58" i="74"/>
  <c r="L58" i="74"/>
  <c r="M58" i="74"/>
  <c r="N58" i="74"/>
  <c r="B59" i="74"/>
  <c r="D59" i="74"/>
  <c r="H59" i="74"/>
  <c r="I59" i="74"/>
  <c r="J59" i="74"/>
  <c r="K59" i="74"/>
  <c r="L59" i="74"/>
  <c r="M59" i="74"/>
  <c r="N59" i="74"/>
  <c r="B60" i="74"/>
  <c r="D60" i="74"/>
  <c r="H60" i="74"/>
  <c r="I60" i="74"/>
  <c r="J60" i="74"/>
  <c r="K60" i="74"/>
  <c r="L60" i="74"/>
  <c r="M60" i="74"/>
  <c r="N60" i="74"/>
  <c r="B61" i="74"/>
  <c r="D61" i="74"/>
  <c r="H61" i="74"/>
  <c r="I61" i="74"/>
  <c r="J61" i="74"/>
  <c r="K61" i="74"/>
  <c r="L61" i="74"/>
  <c r="M61" i="74"/>
  <c r="N61" i="74"/>
  <c r="B62" i="74"/>
  <c r="D62" i="74"/>
  <c r="H62" i="74"/>
  <c r="I62" i="74"/>
  <c r="J62" i="74"/>
  <c r="K62" i="74"/>
  <c r="L62" i="74"/>
  <c r="M62" i="74"/>
  <c r="N62" i="74"/>
  <c r="B63" i="74"/>
  <c r="D63" i="74"/>
  <c r="H63" i="74"/>
  <c r="I63" i="74"/>
  <c r="J63" i="74"/>
  <c r="K63" i="74"/>
  <c r="L63" i="74"/>
  <c r="M63" i="74"/>
  <c r="N63" i="74"/>
  <c r="B64" i="74"/>
  <c r="D64" i="74"/>
  <c r="H64" i="74"/>
  <c r="I64" i="74"/>
  <c r="J64" i="74"/>
  <c r="K64" i="74"/>
  <c r="L64" i="74"/>
  <c r="M64" i="74"/>
  <c r="N64" i="74"/>
  <c r="B65" i="74"/>
  <c r="D65" i="74"/>
  <c r="H65" i="74"/>
  <c r="I65" i="74"/>
  <c r="J65" i="74"/>
  <c r="K65" i="74"/>
  <c r="L65" i="74"/>
  <c r="M65" i="74"/>
  <c r="N65" i="74"/>
  <c r="B66" i="74"/>
  <c r="D66" i="74"/>
  <c r="H66" i="74"/>
  <c r="I66" i="74"/>
  <c r="J66" i="74"/>
  <c r="K66" i="74"/>
  <c r="L66" i="74"/>
  <c r="M66" i="74"/>
  <c r="N66" i="74"/>
  <c r="B67" i="74"/>
  <c r="D67" i="74"/>
  <c r="H67" i="74"/>
  <c r="I67" i="74"/>
  <c r="J67" i="74"/>
  <c r="K67" i="74"/>
  <c r="L67" i="74"/>
  <c r="M67" i="74"/>
  <c r="N67" i="74"/>
  <c r="B68" i="74"/>
  <c r="D68" i="74"/>
  <c r="H68" i="74"/>
  <c r="I68" i="74"/>
  <c r="J68" i="74"/>
  <c r="K68" i="74"/>
  <c r="L68" i="74"/>
  <c r="M68" i="74"/>
  <c r="N68" i="74"/>
  <c r="B69" i="74"/>
  <c r="D69" i="74"/>
  <c r="H69" i="74"/>
  <c r="I69" i="74"/>
  <c r="J69" i="74"/>
  <c r="K69" i="74"/>
  <c r="L69" i="74"/>
  <c r="M69" i="74"/>
  <c r="N69" i="74"/>
  <c r="B70" i="74"/>
  <c r="D70" i="74"/>
  <c r="H70" i="74"/>
  <c r="I70" i="74"/>
  <c r="J70" i="74"/>
  <c r="K70" i="74"/>
  <c r="L70" i="74"/>
  <c r="M70" i="74"/>
  <c r="N70" i="74"/>
  <c r="B71" i="74"/>
  <c r="D71" i="74"/>
  <c r="H71" i="74"/>
  <c r="I71" i="74"/>
  <c r="J71" i="74"/>
  <c r="K71" i="74"/>
  <c r="L71" i="74"/>
  <c r="M71" i="74"/>
  <c r="N71" i="74"/>
  <c r="B72" i="74"/>
  <c r="D72" i="74"/>
  <c r="H72" i="74"/>
  <c r="I72" i="74"/>
  <c r="J72" i="74"/>
  <c r="K72" i="74"/>
  <c r="L72" i="74"/>
  <c r="M72" i="74"/>
  <c r="N72" i="74"/>
  <c r="B73" i="74"/>
  <c r="D73" i="74"/>
  <c r="H73" i="74"/>
  <c r="I73" i="74"/>
  <c r="J73" i="74"/>
  <c r="K73" i="74"/>
  <c r="L73" i="74"/>
  <c r="M73" i="74"/>
  <c r="N73" i="74"/>
  <c r="B74" i="74"/>
  <c r="D74" i="74"/>
  <c r="H74" i="74"/>
  <c r="I74" i="74"/>
  <c r="J74" i="74"/>
  <c r="K74" i="74"/>
  <c r="L74" i="74"/>
  <c r="M74" i="74"/>
  <c r="N74" i="74"/>
  <c r="B75" i="74"/>
  <c r="D75" i="74"/>
  <c r="H75" i="74"/>
  <c r="I75" i="74"/>
  <c r="J75" i="74"/>
  <c r="K75" i="74"/>
  <c r="L75" i="74"/>
  <c r="M75" i="74"/>
  <c r="N75" i="74"/>
  <c r="B76" i="74"/>
  <c r="D76" i="74"/>
  <c r="H76" i="74"/>
  <c r="I76" i="74"/>
  <c r="J76" i="74"/>
  <c r="K76" i="74"/>
  <c r="L76" i="74"/>
  <c r="M76" i="74"/>
  <c r="N76" i="74"/>
  <c r="B77" i="74"/>
  <c r="D77" i="74"/>
  <c r="H77" i="74"/>
  <c r="I77" i="74"/>
  <c r="J77" i="74"/>
  <c r="K77" i="74"/>
  <c r="L77" i="74"/>
  <c r="M77" i="74"/>
  <c r="N77" i="74"/>
  <c r="F19" i="74"/>
  <c r="E19" i="74"/>
  <c r="D19" i="74"/>
  <c r="C19" i="74"/>
  <c r="B7" i="74"/>
  <c r="B20" i="74" s="1"/>
  <c r="E6" i="74"/>
  <c r="H6" i="74" s="1"/>
  <c r="D6" i="74"/>
  <c r="G6" i="74" s="1"/>
  <c r="C6" i="74"/>
  <c r="F6" i="74" s="1"/>
  <c r="J34" i="73"/>
  <c r="H17" i="74" s="1"/>
  <c r="I34" i="73"/>
  <c r="G18" i="74" s="1"/>
  <c r="H34" i="73"/>
  <c r="F17" i="74" s="1"/>
  <c r="G34" i="73"/>
  <c r="E18" i="74" s="1"/>
  <c r="F34" i="73"/>
  <c r="D17" i="74" s="1"/>
  <c r="E34" i="73"/>
  <c r="C18" i="74" s="1"/>
  <c r="G13" i="73"/>
  <c r="F13" i="73"/>
  <c r="E13" i="73"/>
  <c r="H13" i="73" s="1"/>
  <c r="N13" i="73"/>
  <c r="M13" i="73"/>
  <c r="N26" i="73"/>
  <c r="M26" i="73"/>
  <c r="I13" i="73"/>
  <c r="J13" i="73"/>
  <c r="D27" i="73"/>
  <c r="D28" i="73" s="1"/>
  <c r="D29" i="73" s="1"/>
  <c r="D30" i="73" s="1"/>
  <c r="D31" i="73" s="1"/>
  <c r="D32" i="73" s="1"/>
  <c r="D33" i="73" s="1"/>
  <c r="L15" i="73"/>
  <c r="B8" i="74" s="1"/>
  <c r="B21" i="74" s="1"/>
  <c r="I28" i="71"/>
  <c r="I9" i="71"/>
  <c r="I27" i="71"/>
  <c r="I26" i="71"/>
  <c r="I25" i="71"/>
  <c r="I24" i="71"/>
  <c r="I23" i="71"/>
  <c r="I22" i="71"/>
  <c r="I21" i="71"/>
  <c r="I20" i="71"/>
  <c r="I19" i="71"/>
  <c r="I18" i="71"/>
  <c r="I17" i="71"/>
  <c r="I16" i="71"/>
  <c r="I15" i="71"/>
  <c r="I14" i="71"/>
  <c r="I13" i="71"/>
  <c r="I12" i="71"/>
  <c r="I11" i="71"/>
  <c r="I10" i="71"/>
  <c r="I8" i="71" l="1"/>
  <c r="D81" i="74" s="1"/>
  <c r="G77" i="74"/>
  <c r="G75" i="74"/>
  <c r="G73" i="74"/>
  <c r="G71" i="74"/>
  <c r="G69" i="74"/>
  <c r="G67" i="74"/>
  <c r="G65" i="74"/>
  <c r="G63" i="74"/>
  <c r="G61" i="74"/>
  <c r="G59" i="74"/>
  <c r="N57" i="74"/>
  <c r="L57" i="74"/>
  <c r="J57" i="74"/>
  <c r="H57" i="74"/>
  <c r="G55" i="74"/>
  <c r="G53" i="74"/>
  <c r="G51" i="74"/>
  <c r="G49" i="74"/>
  <c r="G47" i="74"/>
  <c r="G45" i="74"/>
  <c r="G43" i="74"/>
  <c r="G41" i="74"/>
  <c r="G39" i="74"/>
  <c r="G37" i="74"/>
  <c r="N35" i="74"/>
  <c r="L35" i="74"/>
  <c r="J35" i="74"/>
  <c r="H35" i="74"/>
  <c r="G76" i="74"/>
  <c r="G74" i="74"/>
  <c r="G72" i="74"/>
  <c r="G70" i="74"/>
  <c r="G68" i="74"/>
  <c r="G66" i="74"/>
  <c r="G64" i="74"/>
  <c r="G62" i="74"/>
  <c r="G60" i="74"/>
  <c r="M57" i="74"/>
  <c r="K57" i="74"/>
  <c r="I57" i="74"/>
  <c r="G54" i="74"/>
  <c r="G52" i="74"/>
  <c r="G50" i="74"/>
  <c r="G48" i="74"/>
  <c r="G46" i="74"/>
  <c r="G44" i="74"/>
  <c r="G42" i="74"/>
  <c r="G40" i="74"/>
  <c r="G38" i="74"/>
  <c r="M35" i="74"/>
  <c r="K35" i="74"/>
  <c r="I35" i="74"/>
  <c r="G58" i="74"/>
  <c r="G36" i="74"/>
  <c r="C7" i="74"/>
  <c r="E7" i="74"/>
  <c r="G7" i="74"/>
  <c r="D8" i="74"/>
  <c r="F8" i="74"/>
  <c r="H8" i="74"/>
  <c r="C9" i="74"/>
  <c r="E9" i="74"/>
  <c r="G9" i="74"/>
  <c r="D10" i="74"/>
  <c r="F10" i="74"/>
  <c r="H10" i="74"/>
  <c r="C11" i="74"/>
  <c r="E11" i="74"/>
  <c r="G11" i="74"/>
  <c r="D12" i="74"/>
  <c r="F12" i="74"/>
  <c r="H12" i="74"/>
  <c r="C13" i="74"/>
  <c r="E13" i="74"/>
  <c r="G13" i="74"/>
  <c r="D14" i="74"/>
  <c r="F14" i="74"/>
  <c r="H14" i="74"/>
  <c r="C15" i="74"/>
  <c r="E15" i="74"/>
  <c r="G15" i="74"/>
  <c r="D16" i="74"/>
  <c r="F16" i="74"/>
  <c r="H16" i="74"/>
  <c r="C17" i="74"/>
  <c r="C30" i="74" s="1"/>
  <c r="E17" i="74"/>
  <c r="E30" i="74" s="1"/>
  <c r="G17" i="74"/>
  <c r="D30" i="74" s="1"/>
  <c r="D18" i="74"/>
  <c r="D31" i="74" s="1"/>
  <c r="F18" i="74"/>
  <c r="C31" i="74" s="1"/>
  <c r="H18" i="74"/>
  <c r="E31" i="74" s="1"/>
  <c r="D7" i="74"/>
  <c r="F7" i="74"/>
  <c r="H7" i="74"/>
  <c r="C8" i="74"/>
  <c r="E8" i="74"/>
  <c r="G8" i="74"/>
  <c r="D9" i="74"/>
  <c r="F9" i="74"/>
  <c r="H9" i="74"/>
  <c r="C10" i="74"/>
  <c r="E10" i="74"/>
  <c r="G10" i="74"/>
  <c r="D11" i="74"/>
  <c r="D24" i="74" s="1"/>
  <c r="F11" i="74"/>
  <c r="H11" i="74"/>
  <c r="C12" i="74"/>
  <c r="E12" i="74"/>
  <c r="G12" i="74"/>
  <c r="D13" i="74"/>
  <c r="F13" i="74"/>
  <c r="H13" i="74"/>
  <c r="C14" i="74"/>
  <c r="E14" i="74"/>
  <c r="G14" i="74"/>
  <c r="D15" i="74"/>
  <c r="D28" i="74" s="1"/>
  <c r="F15" i="74"/>
  <c r="H15" i="74"/>
  <c r="C16" i="74"/>
  <c r="E16" i="74"/>
  <c r="G16" i="74"/>
  <c r="L16" i="73"/>
  <c r="B9" i="74" s="1"/>
  <c r="B22" i="74" s="1"/>
  <c r="I39" i="71"/>
  <c r="I44" i="71"/>
  <c r="I36" i="71"/>
  <c r="D34" i="71"/>
  <c r="B81" i="74" s="1"/>
  <c r="G28" i="71"/>
  <c r="G27" i="71"/>
  <c r="G26" i="71"/>
  <c r="G25" i="71"/>
  <c r="G24" i="71"/>
  <c r="G23" i="71"/>
  <c r="G22" i="71"/>
  <c r="G21" i="71"/>
  <c r="G20" i="71"/>
  <c r="G19" i="71"/>
  <c r="G18" i="71"/>
  <c r="G17" i="71"/>
  <c r="G16" i="71"/>
  <c r="G15" i="71"/>
  <c r="G14" i="71"/>
  <c r="G13" i="71"/>
  <c r="G12" i="71"/>
  <c r="G11" i="71"/>
  <c r="G10" i="71"/>
  <c r="G9" i="71"/>
  <c r="P8" i="71"/>
  <c r="O8" i="71"/>
  <c r="N8" i="71"/>
  <c r="M8" i="71"/>
  <c r="L8" i="71"/>
  <c r="K8" i="71"/>
  <c r="J8" i="71"/>
  <c r="F73" i="65"/>
  <c r="F72" i="65"/>
  <c r="F71" i="65"/>
  <c r="F70" i="65"/>
  <c r="F69" i="65"/>
  <c r="F68" i="65"/>
  <c r="F67" i="65"/>
  <c r="F66" i="65"/>
  <c r="F65" i="65"/>
  <c r="F64" i="65"/>
  <c r="F63" i="65"/>
  <c r="F62" i="65"/>
  <c r="F61" i="65"/>
  <c r="F60" i="65"/>
  <c r="F59" i="65"/>
  <c r="F58" i="65"/>
  <c r="F57" i="65"/>
  <c r="F56" i="65"/>
  <c r="F55" i="65"/>
  <c r="F54" i="65"/>
  <c r="D73" i="65"/>
  <c r="D72" i="65"/>
  <c r="D71" i="65"/>
  <c r="D70" i="65"/>
  <c r="D69" i="65"/>
  <c r="D68" i="65"/>
  <c r="D67" i="65"/>
  <c r="D66" i="65"/>
  <c r="D65" i="65"/>
  <c r="D64" i="65"/>
  <c r="D63" i="65"/>
  <c r="D62" i="65"/>
  <c r="D61" i="65"/>
  <c r="D60" i="65"/>
  <c r="D59" i="65"/>
  <c r="D58" i="65"/>
  <c r="D57" i="65"/>
  <c r="D56" i="65"/>
  <c r="D55" i="65"/>
  <c r="D54" i="65"/>
  <c r="E50" i="65"/>
  <c r="D50" i="65"/>
  <c r="E49" i="65"/>
  <c r="D49" i="65"/>
  <c r="E48" i="65"/>
  <c r="D48" i="65"/>
  <c r="E47" i="65"/>
  <c r="D47" i="65"/>
  <c r="E46" i="65"/>
  <c r="D46" i="65"/>
  <c r="E45" i="65"/>
  <c r="D45" i="65"/>
  <c r="E44" i="65"/>
  <c r="D44" i="65"/>
  <c r="E43" i="65"/>
  <c r="D43" i="65"/>
  <c r="E42" i="65"/>
  <c r="D42" i="65"/>
  <c r="E41" i="65"/>
  <c r="D41" i="65"/>
  <c r="E40" i="65"/>
  <c r="D40" i="65"/>
  <c r="E39" i="65"/>
  <c r="D39" i="65"/>
  <c r="E38" i="65"/>
  <c r="D38" i="65"/>
  <c r="E37" i="65"/>
  <c r="D37" i="65"/>
  <c r="E36" i="65"/>
  <c r="D36" i="65"/>
  <c r="E35" i="65"/>
  <c r="D35" i="65"/>
  <c r="E34" i="65"/>
  <c r="D34" i="65"/>
  <c r="E33" i="65"/>
  <c r="D33" i="65"/>
  <c r="E32" i="65"/>
  <c r="D32" i="65"/>
  <c r="E31" i="65"/>
  <c r="D31" i="65"/>
  <c r="U73" i="65"/>
  <c r="T73" i="65"/>
  <c r="S73" i="65"/>
  <c r="R73" i="65"/>
  <c r="Q73" i="65"/>
  <c r="P73" i="65"/>
  <c r="O73" i="65"/>
  <c r="N73" i="65"/>
  <c r="M73" i="65"/>
  <c r="L73" i="65"/>
  <c r="K73" i="65"/>
  <c r="J73" i="65"/>
  <c r="U72" i="65"/>
  <c r="T72" i="65"/>
  <c r="S72" i="65"/>
  <c r="R72" i="65"/>
  <c r="Q72" i="65"/>
  <c r="P72" i="65"/>
  <c r="O72" i="65"/>
  <c r="N72" i="65"/>
  <c r="M72" i="65"/>
  <c r="L72" i="65"/>
  <c r="K72" i="65"/>
  <c r="J72" i="65"/>
  <c r="U71" i="65"/>
  <c r="T71" i="65"/>
  <c r="S71" i="65"/>
  <c r="R71" i="65"/>
  <c r="Q71" i="65"/>
  <c r="P71" i="65"/>
  <c r="O71" i="65"/>
  <c r="N71" i="65"/>
  <c r="M71" i="65"/>
  <c r="L71" i="65"/>
  <c r="K71" i="65"/>
  <c r="J71" i="65"/>
  <c r="U70" i="65"/>
  <c r="T70" i="65"/>
  <c r="S70" i="65"/>
  <c r="R70" i="65"/>
  <c r="Q70" i="65"/>
  <c r="P70" i="65"/>
  <c r="O70" i="65"/>
  <c r="N70" i="65"/>
  <c r="M70" i="65"/>
  <c r="L70" i="65"/>
  <c r="K70" i="65"/>
  <c r="J70" i="65"/>
  <c r="U69" i="65"/>
  <c r="T69" i="65"/>
  <c r="S69" i="65"/>
  <c r="R69" i="65"/>
  <c r="Q69" i="65"/>
  <c r="P69" i="65"/>
  <c r="O69" i="65"/>
  <c r="N69" i="65"/>
  <c r="M69" i="65"/>
  <c r="L69" i="65"/>
  <c r="K69" i="65"/>
  <c r="J69" i="65"/>
  <c r="U68" i="65"/>
  <c r="T68" i="65"/>
  <c r="S68" i="65"/>
  <c r="R68" i="65"/>
  <c r="Q68" i="65"/>
  <c r="P68" i="65"/>
  <c r="O68" i="65"/>
  <c r="N68" i="65"/>
  <c r="M68" i="65"/>
  <c r="L68" i="65"/>
  <c r="K68" i="65"/>
  <c r="J68" i="65"/>
  <c r="U67" i="65"/>
  <c r="T67" i="65"/>
  <c r="S67" i="65"/>
  <c r="R67" i="65"/>
  <c r="Q67" i="65"/>
  <c r="P67" i="65"/>
  <c r="O67" i="65"/>
  <c r="N67" i="65"/>
  <c r="M67" i="65"/>
  <c r="L67" i="65"/>
  <c r="K67" i="65"/>
  <c r="J67" i="65"/>
  <c r="U66" i="65"/>
  <c r="T66" i="65"/>
  <c r="S66" i="65"/>
  <c r="R66" i="65"/>
  <c r="Q66" i="65"/>
  <c r="P66" i="65"/>
  <c r="O66" i="65"/>
  <c r="N66" i="65"/>
  <c r="M66" i="65"/>
  <c r="L66" i="65"/>
  <c r="K66" i="65"/>
  <c r="J66" i="65"/>
  <c r="U65" i="65"/>
  <c r="T65" i="65"/>
  <c r="S65" i="65"/>
  <c r="R65" i="65"/>
  <c r="Q65" i="65"/>
  <c r="P65" i="65"/>
  <c r="O65" i="65"/>
  <c r="N65" i="65"/>
  <c r="M65" i="65"/>
  <c r="L65" i="65"/>
  <c r="K65" i="65"/>
  <c r="J65" i="65"/>
  <c r="U64" i="65"/>
  <c r="T64" i="65"/>
  <c r="S64" i="65"/>
  <c r="R64" i="65"/>
  <c r="Q64" i="65"/>
  <c r="P64" i="65"/>
  <c r="O64" i="65"/>
  <c r="N64" i="65"/>
  <c r="M64" i="65"/>
  <c r="L64" i="65"/>
  <c r="K64" i="65"/>
  <c r="J64" i="65"/>
  <c r="U63" i="65"/>
  <c r="T63" i="65"/>
  <c r="S63" i="65"/>
  <c r="R63" i="65"/>
  <c r="Q63" i="65"/>
  <c r="P63" i="65"/>
  <c r="O63" i="65"/>
  <c r="N63" i="65"/>
  <c r="M63" i="65"/>
  <c r="L63" i="65"/>
  <c r="K63" i="65"/>
  <c r="J63" i="65"/>
  <c r="U62" i="65"/>
  <c r="T62" i="65"/>
  <c r="S62" i="65"/>
  <c r="R62" i="65"/>
  <c r="Q62" i="65"/>
  <c r="P62" i="65"/>
  <c r="O62" i="65"/>
  <c r="N62" i="65"/>
  <c r="M62" i="65"/>
  <c r="L62" i="65"/>
  <c r="K62" i="65"/>
  <c r="J62" i="65"/>
  <c r="U61" i="65"/>
  <c r="T61" i="65"/>
  <c r="S61" i="65"/>
  <c r="R61" i="65"/>
  <c r="Q61" i="65"/>
  <c r="P61" i="65"/>
  <c r="O61" i="65"/>
  <c r="N61" i="65"/>
  <c r="M61" i="65"/>
  <c r="L61" i="65"/>
  <c r="K61" i="65"/>
  <c r="J61" i="65"/>
  <c r="U60" i="65"/>
  <c r="T60" i="65"/>
  <c r="S60" i="65"/>
  <c r="R60" i="65"/>
  <c r="Q60" i="65"/>
  <c r="P60" i="65"/>
  <c r="O60" i="65"/>
  <c r="N60" i="65"/>
  <c r="M60" i="65"/>
  <c r="L60" i="65"/>
  <c r="K60" i="65"/>
  <c r="J60" i="65"/>
  <c r="U59" i="65"/>
  <c r="T59" i="65"/>
  <c r="S59" i="65"/>
  <c r="R59" i="65"/>
  <c r="Q59" i="65"/>
  <c r="P59" i="65"/>
  <c r="O59" i="65"/>
  <c r="N59" i="65"/>
  <c r="M59" i="65"/>
  <c r="L59" i="65"/>
  <c r="K59" i="65"/>
  <c r="J59" i="65"/>
  <c r="U58" i="65"/>
  <c r="T58" i="65"/>
  <c r="S58" i="65"/>
  <c r="R58" i="65"/>
  <c r="Q58" i="65"/>
  <c r="P58" i="65"/>
  <c r="O58" i="65"/>
  <c r="N58" i="65"/>
  <c r="M58" i="65"/>
  <c r="L58" i="65"/>
  <c r="K58" i="65"/>
  <c r="J58" i="65"/>
  <c r="U57" i="65"/>
  <c r="T57" i="65"/>
  <c r="S57" i="65"/>
  <c r="R57" i="65"/>
  <c r="Q57" i="65"/>
  <c r="P57" i="65"/>
  <c r="O57" i="65"/>
  <c r="N57" i="65"/>
  <c r="M57" i="65"/>
  <c r="L57" i="65"/>
  <c r="K57" i="65"/>
  <c r="J57" i="65"/>
  <c r="U56" i="65"/>
  <c r="T56" i="65"/>
  <c r="S56" i="65"/>
  <c r="R56" i="65"/>
  <c r="Q56" i="65"/>
  <c r="P56" i="65"/>
  <c r="O56" i="65"/>
  <c r="N56" i="65"/>
  <c r="M56" i="65"/>
  <c r="L56" i="65"/>
  <c r="K56" i="65"/>
  <c r="J56" i="65"/>
  <c r="U55" i="65"/>
  <c r="T55" i="65"/>
  <c r="S55" i="65"/>
  <c r="R55" i="65"/>
  <c r="Q55" i="65"/>
  <c r="P55" i="65"/>
  <c r="O55" i="65"/>
  <c r="N55" i="65"/>
  <c r="M55" i="65"/>
  <c r="L55" i="65"/>
  <c r="K55" i="65"/>
  <c r="J55" i="65"/>
  <c r="U54" i="65"/>
  <c r="T54" i="65"/>
  <c r="T52" i="65" s="1"/>
  <c r="S54" i="65"/>
  <c r="S52" i="65" s="1"/>
  <c r="R54" i="65"/>
  <c r="R52" i="65" s="1"/>
  <c r="Q54" i="65"/>
  <c r="P54" i="65"/>
  <c r="P52" i="65" s="1"/>
  <c r="O54" i="65"/>
  <c r="O52" i="65" s="1"/>
  <c r="N54" i="65"/>
  <c r="N52" i="65" s="1"/>
  <c r="M54" i="65"/>
  <c r="M52" i="65" s="1"/>
  <c r="L54" i="65"/>
  <c r="L52" i="65" s="1"/>
  <c r="K54" i="65"/>
  <c r="K52" i="65" s="1"/>
  <c r="J54" i="65"/>
  <c r="J52" i="65" s="1"/>
  <c r="U52" i="65"/>
  <c r="U50" i="65"/>
  <c r="T50" i="65"/>
  <c r="S50" i="65"/>
  <c r="R50" i="65"/>
  <c r="Q50" i="65"/>
  <c r="P50" i="65"/>
  <c r="O50" i="65"/>
  <c r="N50" i="65"/>
  <c r="M50" i="65"/>
  <c r="L50" i="65"/>
  <c r="K50" i="65"/>
  <c r="J50" i="65"/>
  <c r="U49" i="65"/>
  <c r="T49" i="65"/>
  <c r="S49" i="65"/>
  <c r="R49" i="65"/>
  <c r="Q49" i="65"/>
  <c r="P49" i="65"/>
  <c r="O49" i="65"/>
  <c r="N49" i="65"/>
  <c r="M49" i="65"/>
  <c r="L49" i="65"/>
  <c r="K49" i="65"/>
  <c r="J49" i="65"/>
  <c r="U48" i="65"/>
  <c r="T48" i="65"/>
  <c r="S48" i="65"/>
  <c r="R48" i="65"/>
  <c r="Q48" i="65"/>
  <c r="P48" i="65"/>
  <c r="O48" i="65"/>
  <c r="N48" i="65"/>
  <c r="M48" i="65"/>
  <c r="L48" i="65"/>
  <c r="K48" i="65"/>
  <c r="J48" i="65"/>
  <c r="U47" i="65"/>
  <c r="T47" i="65"/>
  <c r="S47" i="65"/>
  <c r="R47" i="65"/>
  <c r="Q47" i="65"/>
  <c r="P47" i="65"/>
  <c r="O47" i="65"/>
  <c r="N47" i="65"/>
  <c r="M47" i="65"/>
  <c r="L47" i="65"/>
  <c r="K47" i="65"/>
  <c r="J47" i="65"/>
  <c r="U46" i="65"/>
  <c r="T46" i="65"/>
  <c r="S46" i="65"/>
  <c r="R46" i="65"/>
  <c r="Q46" i="65"/>
  <c r="P46" i="65"/>
  <c r="O46" i="65"/>
  <c r="N46" i="65"/>
  <c r="M46" i="65"/>
  <c r="L46" i="65"/>
  <c r="K46" i="65"/>
  <c r="J46" i="65"/>
  <c r="U45" i="65"/>
  <c r="T45" i="65"/>
  <c r="S45" i="65"/>
  <c r="R45" i="65"/>
  <c r="Q45" i="65"/>
  <c r="P45" i="65"/>
  <c r="O45" i="65"/>
  <c r="N45" i="65"/>
  <c r="M45" i="65"/>
  <c r="L45" i="65"/>
  <c r="K45" i="65"/>
  <c r="J45" i="65"/>
  <c r="U44" i="65"/>
  <c r="T44" i="65"/>
  <c r="S44" i="65"/>
  <c r="R44" i="65"/>
  <c r="Q44" i="65"/>
  <c r="P44" i="65"/>
  <c r="O44" i="65"/>
  <c r="N44" i="65"/>
  <c r="M44" i="65"/>
  <c r="L44" i="65"/>
  <c r="K44" i="65"/>
  <c r="J44" i="65"/>
  <c r="U43" i="65"/>
  <c r="T43" i="65"/>
  <c r="S43" i="65"/>
  <c r="R43" i="65"/>
  <c r="Q43" i="65"/>
  <c r="P43" i="65"/>
  <c r="O43" i="65"/>
  <c r="N43" i="65"/>
  <c r="M43" i="65"/>
  <c r="L43" i="65"/>
  <c r="K43" i="65"/>
  <c r="J43" i="65"/>
  <c r="U42" i="65"/>
  <c r="T42" i="65"/>
  <c r="S42" i="65"/>
  <c r="R42" i="65"/>
  <c r="Q42" i="65"/>
  <c r="P42" i="65"/>
  <c r="O42" i="65"/>
  <c r="N42" i="65"/>
  <c r="M42" i="65"/>
  <c r="L42" i="65"/>
  <c r="K42" i="65"/>
  <c r="J42" i="65"/>
  <c r="U41" i="65"/>
  <c r="T41" i="65"/>
  <c r="S41" i="65"/>
  <c r="R41" i="65"/>
  <c r="Q41" i="65"/>
  <c r="P41" i="65"/>
  <c r="O41" i="65"/>
  <c r="N41" i="65"/>
  <c r="M41" i="65"/>
  <c r="L41" i="65"/>
  <c r="K41" i="65"/>
  <c r="J41" i="65"/>
  <c r="U40" i="65"/>
  <c r="T40" i="65"/>
  <c r="S40" i="65"/>
  <c r="R40" i="65"/>
  <c r="Q40" i="65"/>
  <c r="P40" i="65"/>
  <c r="O40" i="65"/>
  <c r="N40" i="65"/>
  <c r="M40" i="65"/>
  <c r="L40" i="65"/>
  <c r="K40" i="65"/>
  <c r="J40" i="65"/>
  <c r="U39" i="65"/>
  <c r="T39" i="65"/>
  <c r="S39" i="65"/>
  <c r="R39" i="65"/>
  <c r="Q39" i="65"/>
  <c r="P39" i="65"/>
  <c r="O39" i="65"/>
  <c r="N39" i="65"/>
  <c r="M39" i="65"/>
  <c r="L39" i="65"/>
  <c r="K39" i="65"/>
  <c r="J39" i="65"/>
  <c r="U38" i="65"/>
  <c r="T38" i="65"/>
  <c r="S38" i="65"/>
  <c r="R38" i="65"/>
  <c r="Q38" i="65"/>
  <c r="P38" i="65"/>
  <c r="O38" i="65"/>
  <c r="N38" i="65"/>
  <c r="M38" i="65"/>
  <c r="L38" i="65"/>
  <c r="K38" i="65"/>
  <c r="J38" i="65"/>
  <c r="U37" i="65"/>
  <c r="T37" i="65"/>
  <c r="S37" i="65"/>
  <c r="R37" i="65"/>
  <c r="Q37" i="65"/>
  <c r="P37" i="65"/>
  <c r="O37" i="65"/>
  <c r="N37" i="65"/>
  <c r="M37" i="65"/>
  <c r="L37" i="65"/>
  <c r="K37" i="65"/>
  <c r="J37" i="65"/>
  <c r="U36" i="65"/>
  <c r="T36" i="65"/>
  <c r="S36" i="65"/>
  <c r="R36" i="65"/>
  <c r="Q36" i="65"/>
  <c r="P36" i="65"/>
  <c r="O36" i="65"/>
  <c r="N36" i="65"/>
  <c r="M36" i="65"/>
  <c r="L36" i="65"/>
  <c r="K36" i="65"/>
  <c r="J36" i="65"/>
  <c r="U35" i="65"/>
  <c r="T35" i="65"/>
  <c r="S35" i="65"/>
  <c r="R35" i="65"/>
  <c r="Q35" i="65"/>
  <c r="P35" i="65"/>
  <c r="O35" i="65"/>
  <c r="N35" i="65"/>
  <c r="M35" i="65"/>
  <c r="L35" i="65"/>
  <c r="K35" i="65"/>
  <c r="J35" i="65"/>
  <c r="U34" i="65"/>
  <c r="T34" i="65"/>
  <c r="S34" i="65"/>
  <c r="R34" i="65"/>
  <c r="Q34" i="65"/>
  <c r="P34" i="65"/>
  <c r="O34" i="65"/>
  <c r="N34" i="65"/>
  <c r="M34" i="65"/>
  <c r="L34" i="65"/>
  <c r="K34" i="65"/>
  <c r="J34" i="65"/>
  <c r="U33" i="65"/>
  <c r="T33" i="65"/>
  <c r="S33" i="65"/>
  <c r="R33" i="65"/>
  <c r="Q33" i="65"/>
  <c r="P33" i="65"/>
  <c r="O33" i="65"/>
  <c r="N33" i="65"/>
  <c r="M33" i="65"/>
  <c r="L33" i="65"/>
  <c r="K33" i="65"/>
  <c r="J33" i="65"/>
  <c r="U32" i="65"/>
  <c r="T32" i="65"/>
  <c r="S32" i="65"/>
  <c r="R32" i="65"/>
  <c r="Q32" i="65"/>
  <c r="P32" i="65"/>
  <c r="O32" i="65"/>
  <c r="N32" i="65"/>
  <c r="M32" i="65"/>
  <c r="L32" i="65"/>
  <c r="K32" i="65"/>
  <c r="J32" i="65"/>
  <c r="U31" i="65"/>
  <c r="U29" i="65" s="1"/>
  <c r="T31" i="65"/>
  <c r="S31" i="65"/>
  <c r="S29" i="65" s="1"/>
  <c r="R31" i="65"/>
  <c r="Q31" i="65"/>
  <c r="Q29" i="65" s="1"/>
  <c r="P31" i="65"/>
  <c r="O31" i="65"/>
  <c r="O29" i="65" s="1"/>
  <c r="N31" i="65"/>
  <c r="M31" i="65"/>
  <c r="M29" i="65" s="1"/>
  <c r="L31" i="65"/>
  <c r="K31" i="65"/>
  <c r="K29" i="65" s="1"/>
  <c r="J31" i="65"/>
  <c r="U6" i="65"/>
  <c r="T6" i="65"/>
  <c r="S6" i="65"/>
  <c r="R6" i="65"/>
  <c r="Q6" i="65"/>
  <c r="P6" i="65"/>
  <c r="O6" i="65"/>
  <c r="N6" i="65"/>
  <c r="M6" i="65"/>
  <c r="L6" i="65"/>
  <c r="K6" i="65"/>
  <c r="J6" i="65"/>
  <c r="G27" i="65"/>
  <c r="G26" i="65"/>
  <c r="G25" i="65"/>
  <c r="G24" i="65"/>
  <c r="G23" i="65"/>
  <c r="G22" i="65"/>
  <c r="G21" i="65"/>
  <c r="G20" i="65"/>
  <c r="G19" i="65"/>
  <c r="G18" i="65"/>
  <c r="G17" i="65"/>
  <c r="G16" i="65"/>
  <c r="G15" i="65"/>
  <c r="G14" i="65"/>
  <c r="G13" i="65"/>
  <c r="G12" i="65"/>
  <c r="G11" i="65"/>
  <c r="G10" i="65"/>
  <c r="G9" i="65"/>
  <c r="G8" i="65"/>
  <c r="I68" i="65" l="1"/>
  <c r="I49" i="65"/>
  <c r="I50" i="65"/>
  <c r="E27" i="74"/>
  <c r="E23" i="74"/>
  <c r="D20" i="74"/>
  <c r="C27" i="74"/>
  <c r="C23" i="74"/>
  <c r="I41" i="65"/>
  <c r="E29" i="74"/>
  <c r="I40" i="71"/>
  <c r="I35" i="71"/>
  <c r="I43" i="71"/>
  <c r="C29" i="74"/>
  <c r="C25" i="74"/>
  <c r="C21" i="74"/>
  <c r="I42" i="65"/>
  <c r="I38" i="71"/>
  <c r="I33" i="71"/>
  <c r="I41" i="71"/>
  <c r="E25" i="74"/>
  <c r="E21" i="74"/>
  <c r="I64" i="65"/>
  <c r="I72" i="65"/>
  <c r="I34" i="71"/>
  <c r="I42" i="71"/>
  <c r="I37" i="71"/>
  <c r="D26" i="74"/>
  <c r="D22" i="74"/>
  <c r="Q52" i="65"/>
  <c r="I58" i="65"/>
  <c r="I60" i="65"/>
  <c r="I62" i="65"/>
  <c r="I66" i="65"/>
  <c r="I32" i="65"/>
  <c r="I33" i="65"/>
  <c r="I34" i="65"/>
  <c r="I35" i="65"/>
  <c r="I36" i="65"/>
  <c r="I37" i="65"/>
  <c r="I38" i="65"/>
  <c r="I39" i="65"/>
  <c r="I40" i="65"/>
  <c r="I43" i="65"/>
  <c r="I44" i="65"/>
  <c r="I45" i="65"/>
  <c r="I46" i="65"/>
  <c r="I47" i="65"/>
  <c r="G57" i="74"/>
  <c r="D83" i="74" s="1"/>
  <c r="E82" i="74" s="1"/>
  <c r="G35" i="74"/>
  <c r="D82" i="74" s="1"/>
  <c r="H31" i="74"/>
  <c r="G31" i="74"/>
  <c r="Q25" i="73" s="1"/>
  <c r="F31" i="74"/>
  <c r="F30" i="74"/>
  <c r="P24" i="73" s="1"/>
  <c r="H30" i="74"/>
  <c r="R24" i="73" s="1"/>
  <c r="G30" i="74"/>
  <c r="Q24" i="73" s="1"/>
  <c r="D29" i="74"/>
  <c r="E28" i="74"/>
  <c r="D27" i="74"/>
  <c r="E26" i="74"/>
  <c r="D25" i="74"/>
  <c r="E24" i="74"/>
  <c r="D23" i="74"/>
  <c r="E22" i="74"/>
  <c r="D21" i="74"/>
  <c r="E20" i="74"/>
  <c r="C28" i="74"/>
  <c r="C26" i="74"/>
  <c r="C24" i="74"/>
  <c r="C22" i="74"/>
  <c r="C20" i="74"/>
  <c r="L17" i="73"/>
  <c r="B10" i="74" s="1"/>
  <c r="B23" i="74" s="1"/>
  <c r="I48" i="65"/>
  <c r="D35" i="71"/>
  <c r="B82" i="74" s="1"/>
  <c r="I70" i="65"/>
  <c r="I56" i="65"/>
  <c r="I54" i="65"/>
  <c r="I57" i="65"/>
  <c r="I59" i="65"/>
  <c r="I61" i="65"/>
  <c r="I63" i="65"/>
  <c r="I65" i="65"/>
  <c r="I67" i="65"/>
  <c r="I69" i="65"/>
  <c r="I71" i="65"/>
  <c r="I73" i="65"/>
  <c r="I55" i="65"/>
  <c r="J29" i="65"/>
  <c r="L29" i="65"/>
  <c r="N29" i="65"/>
  <c r="P29" i="65"/>
  <c r="R29" i="65"/>
  <c r="T29" i="65"/>
  <c r="I31" i="65"/>
  <c r="I25" i="65"/>
  <c r="W25" i="65" s="1"/>
  <c r="I24" i="65"/>
  <c r="W24" i="65" s="1"/>
  <c r="I27" i="65"/>
  <c r="W27" i="65" s="1"/>
  <c r="I26" i="65"/>
  <c r="W26" i="65" s="1"/>
  <c r="I23" i="65"/>
  <c r="W23" i="65" s="1"/>
  <c r="I22" i="65"/>
  <c r="W22" i="65" s="1"/>
  <c r="I21" i="65"/>
  <c r="W21" i="65" s="1"/>
  <c r="I20" i="65"/>
  <c r="W20" i="65" s="1"/>
  <c r="I19" i="65"/>
  <c r="W19" i="65" s="1"/>
  <c r="I18" i="65"/>
  <c r="W18" i="65" s="1"/>
  <c r="I17" i="65"/>
  <c r="W17" i="65" s="1"/>
  <c r="I16" i="65"/>
  <c r="W16" i="65" s="1"/>
  <c r="I15" i="65"/>
  <c r="W15" i="65" s="1"/>
  <c r="I14" i="65"/>
  <c r="W14" i="65" s="1"/>
  <c r="I13" i="65"/>
  <c r="W13" i="65" s="1"/>
  <c r="I12" i="65"/>
  <c r="W12" i="65" s="1"/>
  <c r="I11" i="65"/>
  <c r="W11" i="65" s="1"/>
  <c r="I10" i="65"/>
  <c r="W10" i="65" s="1"/>
  <c r="I9" i="65"/>
  <c r="W9" i="65" s="1"/>
  <c r="G10" i="48"/>
  <c r="I8" i="65"/>
  <c r="O24" i="64"/>
  <c r="N24" i="64"/>
  <c r="M24" i="64"/>
  <c r="L24" i="64"/>
  <c r="K24" i="64"/>
  <c r="J24" i="64"/>
  <c r="I24" i="64"/>
  <c r="H24" i="64"/>
  <c r="G24" i="64"/>
  <c r="F24" i="64"/>
  <c r="D22" i="64"/>
  <c r="E118" i="64"/>
  <c r="D23" i="64"/>
  <c r="E119" i="64"/>
  <c r="D24" i="64"/>
  <c r="E120" i="64"/>
  <c r="D25" i="64"/>
  <c r="E22" i="64"/>
  <c r="D26" i="64"/>
  <c r="E23" i="64"/>
  <c r="O116" i="64"/>
  <c r="N116" i="64"/>
  <c r="M116" i="64"/>
  <c r="L116" i="64"/>
  <c r="O113" i="64"/>
  <c r="N113" i="64"/>
  <c r="M113" i="64"/>
  <c r="L113" i="64"/>
  <c r="O101" i="64"/>
  <c r="N101" i="64"/>
  <c r="M101" i="64"/>
  <c r="L101" i="64"/>
  <c r="O100" i="64"/>
  <c r="N100" i="64"/>
  <c r="M100" i="64"/>
  <c r="L100" i="64"/>
  <c r="O99" i="64"/>
  <c r="N99" i="64"/>
  <c r="M99" i="64"/>
  <c r="L99" i="64"/>
  <c r="O98" i="64"/>
  <c r="N98" i="64"/>
  <c r="M98" i="64"/>
  <c r="L98" i="64"/>
  <c r="K116" i="64"/>
  <c r="K113" i="64"/>
  <c r="K101" i="64"/>
  <c r="K102" i="64" s="1"/>
  <c r="K97" i="64" s="1"/>
  <c r="K108" i="64" s="1"/>
  <c r="K100" i="64"/>
  <c r="K99" i="64"/>
  <c r="K98" i="64"/>
  <c r="J116" i="64"/>
  <c r="J113" i="64"/>
  <c r="J101" i="64"/>
  <c r="J102" i="64" s="1"/>
  <c r="J97" i="64" s="1"/>
  <c r="J108" i="64" s="1"/>
  <c r="J100" i="64"/>
  <c r="J99" i="64"/>
  <c r="J98" i="64"/>
  <c r="I116" i="64"/>
  <c r="I113" i="64"/>
  <c r="I101" i="64"/>
  <c r="I100" i="64"/>
  <c r="I99" i="64"/>
  <c r="I98" i="64"/>
  <c r="H116" i="64"/>
  <c r="H113" i="64"/>
  <c r="H101" i="64"/>
  <c r="H102" i="64" s="1"/>
  <c r="H97" i="64" s="1"/>
  <c r="H108" i="64" s="1"/>
  <c r="H100" i="64"/>
  <c r="H99" i="64"/>
  <c r="H98" i="64"/>
  <c r="G116" i="64"/>
  <c r="G113" i="64"/>
  <c r="G101" i="64"/>
  <c r="G100" i="64"/>
  <c r="G99" i="64"/>
  <c r="G98" i="64"/>
  <c r="F116" i="64"/>
  <c r="F113" i="64"/>
  <c r="F101" i="64"/>
  <c r="F100" i="64"/>
  <c r="F99" i="64"/>
  <c r="F98" i="64"/>
  <c r="D21" i="64"/>
  <c r="F152" i="62"/>
  <c r="F151" i="62"/>
  <c r="F150" i="62"/>
  <c r="F149" i="62"/>
  <c r="F167" i="62"/>
  <c r="G17" i="62"/>
  <c r="G22" i="62" s="1"/>
  <c r="F164" i="62"/>
  <c r="D23" i="62"/>
  <c r="J10" i="62"/>
  <c r="I29" i="65" l="1"/>
  <c r="I78" i="65" s="1"/>
  <c r="I45" i="71"/>
  <c r="G102" i="64"/>
  <c r="G97" i="64" s="1"/>
  <c r="G108" i="64" s="1"/>
  <c r="E83" i="74"/>
  <c r="E81" i="74"/>
  <c r="H20" i="74"/>
  <c r="R14" i="73" s="1"/>
  <c r="G20" i="74"/>
  <c r="Q14" i="73" s="1"/>
  <c r="F20" i="74"/>
  <c r="P14" i="73" s="1"/>
  <c r="H24" i="74"/>
  <c r="R18" i="73" s="1"/>
  <c r="G24" i="74"/>
  <c r="Q18" i="73" s="1"/>
  <c r="F24" i="74"/>
  <c r="P18" i="73" s="1"/>
  <c r="H28" i="74"/>
  <c r="R22" i="73" s="1"/>
  <c r="G28" i="74"/>
  <c r="Q22" i="73" s="1"/>
  <c r="F28" i="74"/>
  <c r="P22" i="73" s="1"/>
  <c r="G21" i="74"/>
  <c r="Q15" i="73" s="1"/>
  <c r="F21" i="74"/>
  <c r="P15" i="73" s="1"/>
  <c r="H21" i="74"/>
  <c r="R15" i="73" s="1"/>
  <c r="H23" i="74"/>
  <c r="R17" i="73" s="1"/>
  <c r="G23" i="74"/>
  <c r="Q17" i="73" s="1"/>
  <c r="F23" i="74"/>
  <c r="P17" i="73" s="1"/>
  <c r="G25" i="74"/>
  <c r="Q19" i="73" s="1"/>
  <c r="F25" i="74"/>
  <c r="P19" i="73" s="1"/>
  <c r="H25" i="74"/>
  <c r="R19" i="73" s="1"/>
  <c r="H27" i="74"/>
  <c r="R21" i="73" s="1"/>
  <c r="G27" i="74"/>
  <c r="Q21" i="73" s="1"/>
  <c r="F27" i="74"/>
  <c r="P21" i="73" s="1"/>
  <c r="G29" i="74"/>
  <c r="Q23" i="73" s="1"/>
  <c r="F29" i="74"/>
  <c r="P23" i="73" s="1"/>
  <c r="H29" i="74"/>
  <c r="R23" i="73" s="1"/>
  <c r="F22" i="74"/>
  <c r="P16" i="73" s="1"/>
  <c r="H22" i="74"/>
  <c r="R16" i="73" s="1"/>
  <c r="G22" i="74"/>
  <c r="Q16" i="73" s="1"/>
  <c r="F26" i="74"/>
  <c r="P20" i="73" s="1"/>
  <c r="H26" i="74"/>
  <c r="R20" i="73" s="1"/>
  <c r="G26" i="74"/>
  <c r="Q20" i="73" s="1"/>
  <c r="R25" i="73"/>
  <c r="P25" i="73"/>
  <c r="L18" i="73"/>
  <c r="B11" i="74" s="1"/>
  <c r="B24" i="74" s="1"/>
  <c r="D36" i="71"/>
  <c r="B83" i="74" s="1"/>
  <c r="I6" i="65"/>
  <c r="I77" i="65" s="1"/>
  <c r="I80" i="65" s="1"/>
  <c r="W8" i="65"/>
  <c r="I52" i="65"/>
  <c r="I79" i="65" s="1"/>
  <c r="I81" i="65" s="1"/>
  <c r="F103" i="64"/>
  <c r="F104" i="64" s="1"/>
  <c r="F105" i="64" s="1"/>
  <c r="I103" i="64"/>
  <c r="I104" i="64" s="1"/>
  <c r="I105" i="64" s="1"/>
  <c r="K103" i="64"/>
  <c r="K104" i="64" s="1"/>
  <c r="K105" i="64" s="1"/>
  <c r="H120" i="64"/>
  <c r="F33" i="64" s="1"/>
  <c r="F102" i="64"/>
  <c r="F97" i="64" s="1"/>
  <c r="F108" i="64" s="1"/>
  <c r="I102" i="64"/>
  <c r="I97" i="64" s="1"/>
  <c r="I108" i="64" s="1"/>
  <c r="L102" i="64"/>
  <c r="L97" i="64" s="1"/>
  <c r="L108" i="64" s="1"/>
  <c r="N102" i="64"/>
  <c r="N97" i="64" s="1"/>
  <c r="N108" i="64" s="1"/>
  <c r="M102" i="64"/>
  <c r="M97" i="64" s="1"/>
  <c r="M108" i="64" s="1"/>
  <c r="O102" i="64"/>
  <c r="O97" i="64" s="1"/>
  <c r="O108" i="64" s="1"/>
  <c r="I106" i="64"/>
  <c r="I109" i="64" s="1"/>
  <c r="M103" i="64"/>
  <c r="M104" i="64" s="1"/>
  <c r="M105" i="64" s="1"/>
  <c r="M106" i="64" s="1"/>
  <c r="O103" i="64"/>
  <c r="O104" i="64" s="1"/>
  <c r="O105" i="64" s="1"/>
  <c r="L103" i="64"/>
  <c r="L104" i="64" s="1"/>
  <c r="L105" i="64" s="1"/>
  <c r="L106" i="64" s="1"/>
  <c r="N103" i="64"/>
  <c r="N104" i="64" s="1"/>
  <c r="N105" i="64" s="1"/>
  <c r="K106" i="64"/>
  <c r="J103" i="64"/>
  <c r="J104" i="64" s="1"/>
  <c r="J105" i="64" s="1"/>
  <c r="J106" i="64" s="1"/>
  <c r="I107" i="64"/>
  <c r="H103" i="64"/>
  <c r="H104" i="64" s="1"/>
  <c r="H105" i="64" s="1"/>
  <c r="H106" i="64" s="1"/>
  <c r="G103" i="64"/>
  <c r="G104" i="64" s="1"/>
  <c r="G105" i="64" s="1"/>
  <c r="G106" i="64" s="1"/>
  <c r="F153" i="62"/>
  <c r="G21" i="62"/>
  <c r="F154" i="62"/>
  <c r="F155" i="62" s="1"/>
  <c r="F156" i="62" s="1"/>
  <c r="N106" i="64" l="1"/>
  <c r="N109" i="64" s="1"/>
  <c r="N110" i="64" s="1"/>
  <c r="N111" i="64" s="1"/>
  <c r="N112" i="64" s="1"/>
  <c r="O106" i="64"/>
  <c r="O107" i="64" s="1"/>
  <c r="O15" i="64" s="1"/>
  <c r="O114" i="64" s="1"/>
  <c r="I110" i="64"/>
  <c r="I111" i="64" s="1"/>
  <c r="I112" i="64" s="1"/>
  <c r="P26" i="73"/>
  <c r="G5" i="73" s="1"/>
  <c r="F106" i="64"/>
  <c r="F107" i="64" s="1"/>
  <c r="F15" i="64" s="1"/>
  <c r="Q26" i="73"/>
  <c r="G6" i="73" s="1"/>
  <c r="R26" i="73"/>
  <c r="G7" i="73" s="1"/>
  <c r="L19" i="73"/>
  <c r="B12" i="74" s="1"/>
  <c r="B25" i="74" s="1"/>
  <c r="D37" i="71"/>
  <c r="B84" i="74" s="1"/>
  <c r="I15" i="64"/>
  <c r="I114" i="64" s="1"/>
  <c r="I115" i="64" s="1"/>
  <c r="L109" i="64"/>
  <c r="L110" i="64" s="1"/>
  <c r="L111" i="64" s="1"/>
  <c r="L112" i="64" s="1"/>
  <c r="L107" i="64"/>
  <c r="L15" i="64" s="1"/>
  <c r="L114" i="64" s="1"/>
  <c r="M109" i="64"/>
  <c r="M110" i="64" s="1"/>
  <c r="M111" i="64" s="1"/>
  <c r="M112" i="64" s="1"/>
  <c r="M107" i="64"/>
  <c r="M15" i="64" s="1"/>
  <c r="M114" i="64" s="1"/>
  <c r="K109" i="64"/>
  <c r="K110" i="64" s="1"/>
  <c r="K111" i="64" s="1"/>
  <c r="K112" i="64" s="1"/>
  <c r="K107" i="64"/>
  <c r="K15" i="64" s="1"/>
  <c r="K114" i="64" s="1"/>
  <c r="J109" i="64"/>
  <c r="J110" i="64" s="1"/>
  <c r="J111" i="64" s="1"/>
  <c r="J112" i="64" s="1"/>
  <c r="J107" i="64"/>
  <c r="J15" i="64" s="1"/>
  <c r="J114" i="64" s="1"/>
  <c r="H109" i="64"/>
  <c r="H110" i="64" s="1"/>
  <c r="H111" i="64" s="1"/>
  <c r="H112" i="64" s="1"/>
  <c r="H107" i="64"/>
  <c r="H15" i="64" s="1"/>
  <c r="H114" i="64" s="1"/>
  <c r="G109" i="64"/>
  <c r="G110" i="64" s="1"/>
  <c r="G111" i="64" s="1"/>
  <c r="G112" i="64" s="1"/>
  <c r="G107" i="64"/>
  <c r="G15" i="64" s="1"/>
  <c r="G114" i="64" s="1"/>
  <c r="F148" i="62"/>
  <c r="F159" i="62" s="1"/>
  <c r="H5" i="73" l="1"/>
  <c r="O109" i="64"/>
  <c r="O110" i="64" s="1"/>
  <c r="O111" i="64" s="1"/>
  <c r="O112" i="64" s="1"/>
  <c r="N107" i="64"/>
  <c r="N15" i="64" s="1"/>
  <c r="N114" i="64" s="1"/>
  <c r="N115" i="64" s="1"/>
  <c r="F109" i="64"/>
  <c r="F110" i="64" s="1"/>
  <c r="F111" i="64" s="1"/>
  <c r="F112" i="64" s="1"/>
  <c r="I19" i="64"/>
  <c r="F157" i="62"/>
  <c r="F158" i="62" s="1"/>
  <c r="F17" i="62" s="1"/>
  <c r="F165" i="62" s="1"/>
  <c r="F166" i="62" s="1"/>
  <c r="H7" i="73"/>
  <c r="L20" i="73"/>
  <c r="B13" i="74" s="1"/>
  <c r="B26" i="74" s="1"/>
  <c r="D38" i="71"/>
  <c r="B85" i="74" s="1"/>
  <c r="F114" i="64"/>
  <c r="I22" i="64"/>
  <c r="I23" i="64" s="1"/>
  <c r="I25" i="64" s="1"/>
  <c r="I26" i="64" s="1"/>
  <c r="O115" i="64"/>
  <c r="O19" i="64"/>
  <c r="M115" i="64"/>
  <c r="M19" i="64"/>
  <c r="L115" i="64"/>
  <c r="L19" i="64"/>
  <c r="K115" i="64"/>
  <c r="K19" i="64"/>
  <c r="J19" i="64"/>
  <c r="J115" i="64"/>
  <c r="H19" i="64"/>
  <c r="H115" i="64"/>
  <c r="G115" i="64"/>
  <c r="G19" i="64"/>
  <c r="N19" i="64" l="1"/>
  <c r="F160" i="62"/>
  <c r="F161" i="62" s="1"/>
  <c r="F162" i="62" s="1"/>
  <c r="F163" i="62" s="1"/>
  <c r="L21" i="73"/>
  <c r="B14" i="74" s="1"/>
  <c r="B27" i="74" s="1"/>
  <c r="D39" i="71"/>
  <c r="B86" i="74" s="1"/>
  <c r="F19" i="64"/>
  <c r="F115" i="64"/>
  <c r="H22" i="64"/>
  <c r="H23" i="64" s="1"/>
  <c r="H25" i="64" s="1"/>
  <c r="H26" i="64" s="1"/>
  <c r="J22" i="64"/>
  <c r="J23" i="64" s="1"/>
  <c r="J25" i="64" s="1"/>
  <c r="J26" i="64" s="1"/>
  <c r="I27" i="64"/>
  <c r="G22" i="64"/>
  <c r="K22" i="64"/>
  <c r="K23" i="64" s="1"/>
  <c r="K25" i="64" s="1"/>
  <c r="K26" i="64" s="1"/>
  <c r="L22" i="64"/>
  <c r="L23" i="64" s="1"/>
  <c r="L25" i="64" s="1"/>
  <c r="L26" i="64" s="1"/>
  <c r="M22" i="64"/>
  <c r="M23" i="64" s="1"/>
  <c r="M25" i="64" s="1"/>
  <c r="M26" i="64" s="1"/>
  <c r="N22" i="64"/>
  <c r="N23" i="64" s="1"/>
  <c r="N25" i="64" s="1"/>
  <c r="N26" i="64" s="1"/>
  <c r="O22" i="64"/>
  <c r="O23" i="64" s="1"/>
  <c r="O25" i="64" s="1"/>
  <c r="O26" i="64" s="1"/>
  <c r="F22" i="64" l="1"/>
  <c r="F23" i="64" s="1"/>
  <c r="F25" i="64" s="1"/>
  <c r="L22" i="73"/>
  <c r="B15" i="74" s="1"/>
  <c r="B28" i="74" s="1"/>
  <c r="D40" i="71"/>
  <c r="B87" i="74" s="1"/>
  <c r="K27" i="64"/>
  <c r="N27" i="64"/>
  <c r="L27" i="64"/>
  <c r="H27" i="64"/>
  <c r="O27" i="64"/>
  <c r="M27" i="64"/>
  <c r="J27" i="64"/>
  <c r="G23" i="64"/>
  <c r="G25" i="64" s="1"/>
  <c r="G26" i="64" s="1"/>
  <c r="F26" i="64" l="1"/>
  <c r="H122" i="64" s="1"/>
  <c r="H118" i="64"/>
  <c r="F31" i="64" s="1"/>
  <c r="H33" i="64" s="1"/>
  <c r="L23" i="73"/>
  <c r="B16" i="74" s="1"/>
  <c r="B29" i="74" s="1"/>
  <c r="D41" i="71"/>
  <c r="B88" i="74" s="1"/>
  <c r="H119" i="64"/>
  <c r="F32" i="64" s="1"/>
  <c r="F34" i="64" s="1"/>
  <c r="H121" i="64"/>
  <c r="G27" i="64"/>
  <c r="G20" i="59"/>
  <c r="S18" i="59"/>
  <c r="R18" i="59"/>
  <c r="Q18" i="59"/>
  <c r="P18" i="59"/>
  <c r="O18" i="59"/>
  <c r="N18" i="59"/>
  <c r="M18" i="59"/>
  <c r="L18" i="59"/>
  <c r="K18" i="59"/>
  <c r="J18" i="59"/>
  <c r="I18" i="59"/>
  <c r="H18" i="59"/>
  <c r="G16" i="59"/>
  <c r="G18" i="59" s="1"/>
  <c r="S14" i="59"/>
  <c r="R14" i="59"/>
  <c r="Q14" i="59"/>
  <c r="P14" i="59"/>
  <c r="O14" i="59"/>
  <c r="N14" i="59"/>
  <c r="M14" i="59"/>
  <c r="L14" i="59"/>
  <c r="K14" i="59"/>
  <c r="J14" i="59"/>
  <c r="I14" i="59"/>
  <c r="H14" i="59"/>
  <c r="G12" i="59"/>
  <c r="G14" i="59" s="1"/>
  <c r="O10" i="59"/>
  <c r="N10" i="59"/>
  <c r="M10" i="59"/>
  <c r="L10" i="59"/>
  <c r="K10" i="59"/>
  <c r="J10" i="59"/>
  <c r="I10" i="59"/>
  <c r="H10" i="59"/>
  <c r="E42" i="59"/>
  <c r="G31" i="59"/>
  <c r="F27" i="64" l="1"/>
  <c r="L24" i="73"/>
  <c r="B17" i="74" s="1"/>
  <c r="B30" i="74" s="1"/>
  <c r="D42" i="71"/>
  <c r="B89" i="74" s="1"/>
  <c r="B90" i="74" s="1"/>
  <c r="B91" i="74" s="1"/>
  <c r="H32" i="64"/>
  <c r="F35" i="64"/>
  <c r="H34" i="64"/>
  <c r="M22" i="59"/>
  <c r="K22" i="59"/>
  <c r="O22" i="59"/>
  <c r="H22" i="59"/>
  <c r="E99" i="74" s="1"/>
  <c r="L22" i="59"/>
  <c r="I99" i="74" s="1"/>
  <c r="N22" i="59"/>
  <c r="I22" i="59"/>
  <c r="J22" i="59"/>
  <c r="G99" i="74" s="1"/>
  <c r="N27" i="59" l="1"/>
  <c r="K99" i="74"/>
  <c r="K27" i="59"/>
  <c r="K40" i="59" s="1"/>
  <c r="H99" i="74"/>
  <c r="M27" i="59"/>
  <c r="J99" i="74"/>
  <c r="I27" i="59"/>
  <c r="I41" i="59" s="1"/>
  <c r="F99" i="74"/>
  <c r="O27" i="59"/>
  <c r="L99" i="74"/>
  <c r="I40" i="59"/>
  <c r="I33" i="59"/>
  <c r="I39" i="59"/>
  <c r="I34" i="59"/>
  <c r="I35" i="59"/>
  <c r="I38" i="59"/>
  <c r="O40" i="59"/>
  <c r="O39" i="59"/>
  <c r="O34" i="59"/>
  <c r="O37" i="59"/>
  <c r="O32" i="59"/>
  <c r="O35" i="59"/>
  <c r="O38" i="59"/>
  <c r="O33" i="59"/>
  <c r="O41" i="59"/>
  <c r="O36" i="59"/>
  <c r="N41" i="59"/>
  <c r="N34" i="59"/>
  <c r="N37" i="59"/>
  <c r="N32" i="59"/>
  <c r="N40" i="59"/>
  <c r="N35" i="59"/>
  <c r="N38" i="59"/>
  <c r="N33" i="59"/>
  <c r="N36" i="59"/>
  <c r="N39" i="59"/>
  <c r="K38" i="59"/>
  <c r="K33" i="59"/>
  <c r="K39" i="59"/>
  <c r="K34" i="59"/>
  <c r="L27" i="59"/>
  <c r="M40" i="59"/>
  <c r="M37" i="59"/>
  <c r="M32" i="59"/>
  <c r="M35" i="59"/>
  <c r="M38" i="59"/>
  <c r="M33" i="59"/>
  <c r="M41" i="59"/>
  <c r="M36" i="59"/>
  <c r="M39" i="59"/>
  <c r="M34" i="59"/>
  <c r="J27" i="59"/>
  <c r="H27" i="59"/>
  <c r="L25" i="73"/>
  <c r="B18" i="74" s="1"/>
  <c r="B31" i="74" s="1"/>
  <c r="D43" i="71"/>
  <c r="D44" i="71" s="1"/>
  <c r="I28" i="64"/>
  <c r="K28" i="64"/>
  <c r="O28" i="64"/>
  <c r="M28" i="64"/>
  <c r="N28" i="64"/>
  <c r="L28" i="64"/>
  <c r="H28" i="64"/>
  <c r="J28" i="64"/>
  <c r="F28" i="64"/>
  <c r="G28" i="64"/>
  <c r="H35" i="64"/>
  <c r="P10" i="59"/>
  <c r="P22" i="59" s="1"/>
  <c r="K32" i="59" l="1"/>
  <c r="K36" i="59"/>
  <c r="K35" i="59"/>
  <c r="I32" i="59"/>
  <c r="I42" i="59" s="1"/>
  <c r="I36" i="59"/>
  <c r="P27" i="59"/>
  <c r="P36" i="59" s="1"/>
  <c r="M99" i="74"/>
  <c r="K37" i="59"/>
  <c r="K42" i="59" s="1"/>
  <c r="K41" i="59"/>
  <c r="I37" i="59"/>
  <c r="P41" i="59"/>
  <c r="P39" i="59"/>
  <c r="P34" i="59"/>
  <c r="P37" i="59"/>
  <c r="P40" i="59"/>
  <c r="P35" i="59"/>
  <c r="P38" i="59"/>
  <c r="J41" i="59"/>
  <c r="J38" i="59"/>
  <c r="J33" i="59"/>
  <c r="J36" i="59"/>
  <c r="J39" i="59"/>
  <c r="J34" i="59"/>
  <c r="J37" i="59"/>
  <c r="J32" i="59"/>
  <c r="J40" i="59"/>
  <c r="J35" i="59"/>
  <c r="L41" i="59"/>
  <c r="L32" i="59"/>
  <c r="L40" i="59"/>
  <c r="L35" i="59"/>
  <c r="L38" i="59"/>
  <c r="L33" i="59"/>
  <c r="L36" i="59"/>
  <c r="L39" i="59"/>
  <c r="L34" i="59"/>
  <c r="L37" i="59"/>
  <c r="H41" i="59"/>
  <c r="H39" i="59"/>
  <c r="H37" i="59"/>
  <c r="H35" i="59"/>
  <c r="H33" i="59"/>
  <c r="H40" i="59"/>
  <c r="H38" i="59"/>
  <c r="H36" i="59"/>
  <c r="H34" i="59"/>
  <c r="H32" i="59"/>
  <c r="M42" i="59"/>
  <c r="N42" i="59"/>
  <c r="O42" i="59"/>
  <c r="Q10" i="59"/>
  <c r="Q22" i="59" s="1"/>
  <c r="Q27" i="59" l="1"/>
  <c r="N99" i="74"/>
  <c r="P33" i="59"/>
  <c r="P32" i="59"/>
  <c r="L42" i="59"/>
  <c r="J42" i="59"/>
  <c r="Q40" i="59"/>
  <c r="Q33" i="59"/>
  <c r="Q41" i="59"/>
  <c r="Q36" i="59"/>
  <c r="Q39" i="59"/>
  <c r="Q34" i="59"/>
  <c r="Q37" i="59"/>
  <c r="Q32" i="59"/>
  <c r="Q35" i="59"/>
  <c r="Q38" i="59"/>
  <c r="H42" i="59"/>
  <c r="R10" i="59"/>
  <c r="R22" i="59" s="1"/>
  <c r="G8" i="59"/>
  <c r="P42" i="59"/>
  <c r="F20" i="48"/>
  <c r="F21" i="48"/>
  <c r="F22" i="48"/>
  <c r="F11" i="48"/>
  <c r="F12" i="48"/>
  <c r="F13" i="48"/>
  <c r="F14" i="48"/>
  <c r="F15" i="48"/>
  <c r="F16" i="48"/>
  <c r="F17" i="48"/>
  <c r="F18" i="48"/>
  <c r="F19" i="48"/>
  <c r="R27" i="59" l="1"/>
  <c r="O99" i="74"/>
  <c r="R41" i="59"/>
  <c r="R38" i="59"/>
  <c r="R33" i="59"/>
  <c r="R36" i="59"/>
  <c r="R39" i="59"/>
  <c r="R34" i="59"/>
  <c r="R37" i="59"/>
  <c r="R32" i="59"/>
  <c r="R40" i="59"/>
  <c r="R35" i="59"/>
  <c r="G11" i="48"/>
  <c r="G12" i="48" s="1"/>
  <c r="G13" i="48" s="1"/>
  <c r="Q42" i="59"/>
  <c r="G10" i="59"/>
  <c r="G22" i="59" s="1"/>
  <c r="S10" i="59"/>
  <c r="S22" i="59" s="1"/>
  <c r="S27" i="59" l="1"/>
  <c r="P99" i="74"/>
  <c r="E43" i="59"/>
  <c r="D99" i="74"/>
  <c r="S40" i="59"/>
  <c r="S35" i="59"/>
  <c r="S38" i="59"/>
  <c r="S33" i="59"/>
  <c r="S41" i="59"/>
  <c r="S36" i="59"/>
  <c r="S39" i="59"/>
  <c r="S34" i="59"/>
  <c r="S37" i="59"/>
  <c r="S32" i="59"/>
  <c r="G27" i="59"/>
  <c r="H12" i="48"/>
  <c r="D4" i="48" s="1"/>
  <c r="R42" i="59"/>
  <c r="H13" i="48"/>
  <c r="E4" i="48" s="1"/>
  <c r="G14" i="48"/>
  <c r="G38" i="59" l="1"/>
  <c r="G41" i="59"/>
  <c r="G33" i="59"/>
  <c r="G40" i="59"/>
  <c r="G35" i="59"/>
  <c r="G36" i="59"/>
  <c r="G39" i="59"/>
  <c r="G34" i="59"/>
  <c r="G37" i="59"/>
  <c r="G32" i="59"/>
  <c r="L4" i="65"/>
  <c r="K4" i="65"/>
  <c r="S42" i="59"/>
  <c r="H14" i="48"/>
  <c r="F4" i="48" s="1"/>
  <c r="G15" i="48"/>
  <c r="G42" i="59" l="1"/>
  <c r="M4" i="65"/>
  <c r="H15" i="48"/>
  <c r="G4" i="48" s="1"/>
  <c r="G16" i="48"/>
  <c r="N4" i="65" l="1"/>
  <c r="H16" i="48"/>
  <c r="H4" i="48" s="1"/>
  <c r="G17" i="48"/>
  <c r="O4" i="65" l="1"/>
  <c r="H17" i="48"/>
  <c r="I4" i="48" s="1"/>
  <c r="G18" i="48"/>
  <c r="P4" i="65" l="1"/>
  <c r="H18" i="48"/>
  <c r="J4" i="48" s="1"/>
  <c r="G19" i="48"/>
  <c r="Q4" i="65" l="1"/>
  <c r="H19" i="48"/>
  <c r="K4" i="48" s="1"/>
  <c r="G20" i="48"/>
  <c r="R4" i="65" l="1"/>
  <c r="H20" i="48"/>
  <c r="L4" i="48" s="1"/>
  <c r="G21" i="48"/>
  <c r="S4" i="65" l="1"/>
  <c r="G22" i="48"/>
  <c r="H22" i="48" s="1"/>
  <c r="N4" i="48" s="1"/>
  <c r="H21" i="48"/>
  <c r="M4" i="48" s="1"/>
  <c r="T4" i="65" l="1"/>
  <c r="U4" i="65"/>
  <c r="F21" i="62" l="1"/>
  <c r="J8" i="62" s="1"/>
  <c r="L10" i="62" l="1"/>
  <c r="J9" i="62"/>
  <c r="J11" i="62" s="1"/>
  <c r="L11" i="62" s="1"/>
  <c r="L9" i="62" l="1"/>
  <c r="J12" i="62"/>
  <c r="L12" i="62" s="1"/>
  <c r="J36" i="71" l="1"/>
  <c r="J40" i="71"/>
  <c r="J44" i="71"/>
  <c r="J38" i="71"/>
  <c r="J42" i="71"/>
  <c r="J37" i="71"/>
  <c r="J41" i="71"/>
  <c r="J35" i="71"/>
  <c r="J39" i="71"/>
  <c r="J43" i="71"/>
  <c r="J34" i="71"/>
  <c r="J33" i="71"/>
  <c r="K35" i="71"/>
  <c r="K39" i="71"/>
  <c r="K43" i="71"/>
  <c r="K34" i="71"/>
  <c r="K36" i="71"/>
  <c r="K40" i="71"/>
  <c r="K44" i="71"/>
  <c r="K38" i="71"/>
  <c r="K42" i="71"/>
  <c r="K33" i="71"/>
  <c r="K37" i="71"/>
  <c r="K41" i="71"/>
  <c r="K45" i="71" l="1"/>
  <c r="J45" i="71"/>
  <c r="I47" i="71" l="1"/>
  <c r="I48" i="71"/>
</calcChain>
</file>

<file path=xl/comments1.xml><?xml version="1.0" encoding="utf-8"?>
<comments xmlns="http://schemas.openxmlformats.org/spreadsheetml/2006/main">
  <authors>
    <author>Autor</author>
  </authors>
  <commentList>
    <comment ref="D8" authorId="0" shapeId="0">
      <text>
        <r>
          <rPr>
            <b/>
            <sz val="9"/>
            <color indexed="60"/>
            <rFont val="Segoe UI"/>
            <family val="2"/>
          </rPr>
          <t xml:space="preserve">Pon los costes UNITARIOS que se generarán en TOTAL
</t>
        </r>
        <r>
          <rPr>
            <sz val="9"/>
            <color indexed="60"/>
            <rFont val="Segoe UI"/>
            <family val="2"/>
          </rPr>
          <t>Costes unitarios:  costes por unidad 
Por ejemplo: Precio unitario de compra, coste unitario
 de transformación del producto, etc. el total de estos 
costes es lo que aquí interesa.</t>
        </r>
      </text>
    </comment>
    <comment ref="D9" authorId="0" shapeId="0">
      <text>
        <r>
          <rPr>
            <b/>
            <sz val="9"/>
            <color indexed="60"/>
            <rFont val="Segoe UI"/>
            <family val="2"/>
          </rPr>
          <t xml:space="preserve">Pon los costes NO unitarios (total) que quieres repercutir
en el total de las ventas de este producto.
</t>
        </r>
        <r>
          <rPr>
            <sz val="9"/>
            <color indexed="60"/>
            <rFont val="Segoe UI"/>
            <family val="2"/>
          </rPr>
          <t>Por ejemplo: gastos de investigación y desarrollo u otros 
directos que deseas amortizar en el total de las ventas.
Debes poner un importe TOTAL que la hoja dividirá entre las 
unidades que prevés vender.
Es una forma alternativa de cálculo de los costes a repercutir.</t>
        </r>
      </text>
    </comment>
    <comment ref="D10" authorId="0" shapeId="0">
      <text>
        <r>
          <rPr>
            <b/>
            <sz val="9"/>
            <color indexed="60"/>
            <rFont val="Segoe UI"/>
            <family val="2"/>
          </rPr>
          <t xml:space="preserve">Pon la suma de costes variables en % que deben
repercutirse en el precio (total en %)
</t>
        </r>
        <r>
          <rPr>
            <sz val="9"/>
            <color indexed="60"/>
            <rFont val="Segoe UI"/>
            <family val="2"/>
          </rPr>
          <t>Costes variables en % son, por ejemplo: Comisiones 
por pago con tarjeta u otras, descuentos, royalties, etc.
la suma total de estos % es lo que aquí interesa.</t>
        </r>
      </text>
    </comment>
    <comment ref="D11" authorId="0" shapeId="0">
      <text>
        <r>
          <rPr>
            <b/>
            <sz val="9"/>
            <color indexed="60"/>
            <rFont val="Segoe UI"/>
            <family val="2"/>
          </rPr>
          <t>Pon el margen en % que deseas obtener
Puede ser margen bruto o % de beneficio 
respecto a las ventas.</t>
        </r>
      </text>
    </comment>
    <comment ref="D12" authorId="0" shapeId="0">
      <text>
        <r>
          <rPr>
            <b/>
            <sz val="9"/>
            <color indexed="60"/>
            <rFont val="Segoe UI"/>
            <family val="2"/>
          </rPr>
          <t xml:space="preserve">Pon el TOTAL de UNIDADES que prevés vender.
</t>
        </r>
        <r>
          <rPr>
            <sz val="9"/>
            <color indexed="60"/>
            <rFont val="Segoe UI"/>
            <family val="2"/>
          </rPr>
          <t>En el año o, si es el caso, en la operación concreta.</t>
        </r>
      </text>
    </comment>
    <comment ref="D13" authorId="0" shapeId="0">
      <text>
        <r>
          <rPr>
            <b/>
            <sz val="9"/>
            <color indexed="60"/>
            <rFont val="Segoe UI"/>
            <family val="2"/>
          </rPr>
          <t xml:space="preserve">Si quieres tener en cuenta el I.V.A. o 
impuestos similares ponlo aquí, en caso 
contrario déjalo a cero.
</t>
        </r>
        <r>
          <rPr>
            <sz val="9"/>
            <color indexed="60"/>
            <rFont val="Segoe UI"/>
            <family val="2"/>
          </rPr>
          <t>Pon el % de I.V.A. que deberás aplicar.</t>
        </r>
      </text>
    </comment>
    <comment ref="D17" authorId="0" shapeId="0">
      <text>
        <r>
          <rPr>
            <b/>
            <sz val="9"/>
            <color indexed="60"/>
            <rFont val="Segoe UI"/>
            <family val="2"/>
          </rPr>
          <t xml:space="preserve">Precio unitario de venta calculado por la hoja
</t>
        </r>
        <r>
          <rPr>
            <sz val="9"/>
            <color indexed="60"/>
            <rFont val="Segoe UI"/>
            <family val="2"/>
          </rPr>
          <t xml:space="preserve">Debes decidir si es comercialmente viable o adecuado y,
si es el caso, </t>
        </r>
        <r>
          <rPr>
            <sz val="9"/>
            <color indexed="10"/>
            <rFont val="Segoe UI"/>
            <family val="2"/>
          </rPr>
          <t>puedes cambiarlo en la celda de abajo.</t>
        </r>
      </text>
    </comment>
    <comment ref="D18" authorId="0" shapeId="0">
      <text>
        <r>
          <rPr>
            <b/>
            <sz val="9"/>
            <color indexed="60"/>
            <rFont val="Segoe UI"/>
            <family val="2"/>
          </rPr>
          <t xml:space="preserve">1ª pregunta: ¿Los clientes aceptarán este precio?
</t>
        </r>
        <r>
          <rPr>
            <sz val="9"/>
            <color indexed="60"/>
            <rFont val="Segoe UI"/>
            <family val="2"/>
          </rPr>
          <t>¿Será demasiado caro?... o todo lo contrario.
Elige en la celda de la derecha: SI o NO</t>
        </r>
        <r>
          <rPr>
            <b/>
            <sz val="9"/>
            <color indexed="60"/>
            <rFont val="Segoe UI"/>
            <family val="2"/>
          </rPr>
          <t xml:space="preserve">
Si es NO es aceptable</t>
        </r>
        <r>
          <rPr>
            <sz val="9"/>
            <color indexed="60"/>
            <rFont val="Segoe UI"/>
            <family val="2"/>
          </rPr>
          <t xml:space="preserve">, </t>
        </r>
        <r>
          <rPr>
            <sz val="9"/>
            <color indexed="10"/>
            <rFont val="Segoe UI"/>
            <family val="2"/>
          </rPr>
          <t>puedes cambiarlo en la celda 
de abajo (Precio ajustado).</t>
        </r>
      </text>
    </comment>
    <comment ref="D19" authorId="0" shapeId="0">
      <text>
        <r>
          <rPr>
            <b/>
            <sz val="9"/>
            <color indexed="60"/>
            <rFont val="Segoe UI"/>
            <family val="2"/>
          </rPr>
          <t xml:space="preserve">2ª pregunta: ¿El importe es comercialmente adecuado?
</t>
        </r>
        <r>
          <rPr>
            <sz val="9"/>
            <color indexed="60"/>
            <rFont val="Segoe UI"/>
            <family val="2"/>
          </rPr>
          <t>¿Es atractivo? ¿Permite promociones? ¿Refleja el valor del 
producto que queremos transmitir?... lo que proceda.
Elige en la celda de la derecha: SI o NO</t>
        </r>
        <r>
          <rPr>
            <b/>
            <sz val="9"/>
            <color indexed="60"/>
            <rFont val="Segoe UI"/>
            <family val="2"/>
          </rPr>
          <t xml:space="preserve">
Si es NO es adecuado</t>
        </r>
        <r>
          <rPr>
            <sz val="9"/>
            <color indexed="60"/>
            <rFont val="Segoe UI"/>
            <family val="2"/>
          </rPr>
          <t xml:space="preserve">, </t>
        </r>
        <r>
          <rPr>
            <sz val="9"/>
            <color indexed="10"/>
            <rFont val="Segoe UI"/>
            <family val="2"/>
          </rPr>
          <t>cámbialo en la celda de abajo.</t>
        </r>
      </text>
    </comment>
    <comment ref="D22" authorId="0" shapeId="0">
      <text>
        <r>
          <rPr>
            <b/>
            <sz val="9"/>
            <color indexed="60"/>
            <rFont val="Segoe UI"/>
            <family val="2"/>
          </rPr>
          <t>Si crees que el precio propuesto no es adecuado
o debe ser redondeado, pon aquí el precio que 
consideres correcto.</t>
        </r>
      </text>
    </comment>
  </commentList>
</comments>
</file>

<file path=xl/comments2.xml><?xml version="1.0" encoding="utf-8"?>
<comments xmlns="http://schemas.openxmlformats.org/spreadsheetml/2006/main">
  <authors>
    <author>Autor</author>
  </authors>
  <commentList>
    <comment ref="D6" authorId="0" shapeId="0">
      <text>
        <r>
          <rPr>
            <b/>
            <sz val="9"/>
            <color indexed="60"/>
            <rFont val="Segoe UI"/>
            <family val="2"/>
          </rPr>
          <t xml:space="preserve">Pon los costes UNITARIOS que se generarán en TOTAL
</t>
        </r>
        <r>
          <rPr>
            <sz val="9"/>
            <color indexed="60"/>
            <rFont val="Segoe UI"/>
            <family val="2"/>
          </rPr>
          <t>Costes unitarios:  costes por unidad 
Por ejemplo: Precio unitario de compra, coste unitario
 de transformación del producto, etc. el total de estos 
costes es lo que aquí interesa.</t>
        </r>
      </text>
    </comment>
    <comment ref="D7" authorId="0" shapeId="0">
      <text>
        <r>
          <rPr>
            <b/>
            <sz val="9"/>
            <color indexed="60"/>
            <rFont val="Segoe UI"/>
            <family val="2"/>
          </rPr>
          <t xml:space="preserve">Pon los costes NO unitarios (total) que quieres repercutir
en el total de las ventas de este producto.
</t>
        </r>
        <r>
          <rPr>
            <sz val="9"/>
            <color indexed="60"/>
            <rFont val="Segoe UI"/>
            <family val="2"/>
          </rPr>
          <t>Por ejemplo: gastos de investigación y desarrollo u otros 
directos que deseas amortizar en el total de las ventas.
Debes poner un importe TOTAL que la hoja dividirá entre las 
unidades que prevés vender.
Es una forma alternativa de cálculo de los costes a repercutir.</t>
        </r>
      </text>
    </comment>
    <comment ref="D8" authorId="0" shapeId="0">
      <text>
        <r>
          <rPr>
            <b/>
            <sz val="9"/>
            <color indexed="60"/>
            <rFont val="Segoe UI"/>
            <family val="2"/>
          </rPr>
          <t xml:space="preserve">Pon la suma de costes variables en % que deben
repercutirse en el precio (total en %)
</t>
        </r>
        <r>
          <rPr>
            <sz val="9"/>
            <color indexed="60"/>
            <rFont val="Segoe UI"/>
            <family val="2"/>
          </rPr>
          <t>Costes variables en % son, por ejemplo: Comisiones 
por pago con tarjeta u otras, descuentos, royalties, etc.
la suma total de estos % es lo que aquí interesa.</t>
        </r>
      </text>
    </comment>
    <comment ref="D9" authorId="0" shapeId="0">
      <text>
        <r>
          <rPr>
            <b/>
            <sz val="9"/>
            <color indexed="60"/>
            <rFont val="Segoe UI"/>
            <family val="2"/>
          </rPr>
          <t xml:space="preserve">Pon el margen en % que deseas obtener
Puede ser margen bruto o % de beneficio 
respecto a las ventas.
</t>
        </r>
        <r>
          <rPr>
            <b/>
            <sz val="9"/>
            <color indexed="10"/>
            <rFont val="Segoe UI"/>
            <family val="2"/>
          </rPr>
          <t xml:space="preserve">Cuidado: </t>
        </r>
        <r>
          <rPr>
            <b/>
            <sz val="9"/>
            <color indexed="60"/>
            <rFont val="Segoe UI"/>
            <family val="2"/>
          </rPr>
          <t xml:space="preserve">
1) Este margen debe ser SIEMPRE
INFERIOR AL 100% (100% = Todo, imposible)
2) La suma de este margen y el coste
variable debe ser siempre inferior al 100%.</t>
        </r>
      </text>
    </comment>
    <comment ref="D10" authorId="0" shapeId="0">
      <text>
        <r>
          <rPr>
            <b/>
            <sz val="9"/>
            <color indexed="60"/>
            <rFont val="Segoe UI"/>
            <family val="2"/>
          </rPr>
          <t xml:space="preserve">Pon el TOTAL de UNIDADES que prevés vender.
</t>
        </r>
        <r>
          <rPr>
            <sz val="9"/>
            <color indexed="60"/>
            <rFont val="Segoe UI"/>
            <family val="2"/>
          </rPr>
          <t>En el año o, si es el caso, en la operación concreta.</t>
        </r>
      </text>
    </comment>
    <comment ref="D11" authorId="0" shapeId="0">
      <text>
        <r>
          <rPr>
            <b/>
            <sz val="9"/>
            <color indexed="60"/>
            <rFont val="Segoe UI"/>
            <family val="2"/>
          </rPr>
          <t xml:space="preserve">Si quieres tener en cuenta el I.V.A. o 
impuestos similares ponlo aquí, en caso 
contrario déjalo a cero.
</t>
        </r>
        <r>
          <rPr>
            <sz val="9"/>
            <color indexed="60"/>
            <rFont val="Segoe UI"/>
            <family val="2"/>
          </rPr>
          <t>Pon el % de I.V.A. que deberás aplicar.</t>
        </r>
      </text>
    </comment>
    <comment ref="D15" authorId="0" shapeId="0">
      <text>
        <r>
          <rPr>
            <b/>
            <sz val="9"/>
            <color indexed="60"/>
            <rFont val="Segoe UI"/>
            <family val="2"/>
          </rPr>
          <t xml:space="preserve">Precio unitario de venta calculado por la hoja
</t>
        </r>
        <r>
          <rPr>
            <sz val="9"/>
            <color indexed="60"/>
            <rFont val="Segoe UI"/>
            <family val="2"/>
          </rPr>
          <t xml:space="preserve">Debes decidir si es comercialmente viable o adecuado y,
si es el caso, </t>
        </r>
        <r>
          <rPr>
            <sz val="9"/>
            <color indexed="10"/>
            <rFont val="Segoe UI"/>
            <family val="2"/>
          </rPr>
          <t>puedes cambiarlo en la celda de abajo.</t>
        </r>
      </text>
    </comment>
    <comment ref="D16" authorId="0" shapeId="0">
      <text>
        <r>
          <rPr>
            <b/>
            <sz val="9"/>
            <color indexed="60"/>
            <rFont val="Segoe UI"/>
            <family val="2"/>
          </rPr>
          <t xml:space="preserve">1ª pregunta: ¿Los clientes aceptarán este precio?
</t>
        </r>
        <r>
          <rPr>
            <sz val="9"/>
            <color indexed="60"/>
            <rFont val="Segoe UI"/>
            <family val="2"/>
          </rPr>
          <t>¿Será demasiado caro?... o todo lo contrario.
Elige en la celda de la derecha: SI o NO</t>
        </r>
        <r>
          <rPr>
            <b/>
            <sz val="9"/>
            <color indexed="60"/>
            <rFont val="Segoe UI"/>
            <family val="2"/>
          </rPr>
          <t xml:space="preserve">
Si es NO es aceptable</t>
        </r>
        <r>
          <rPr>
            <sz val="9"/>
            <color indexed="60"/>
            <rFont val="Segoe UI"/>
            <family val="2"/>
          </rPr>
          <t xml:space="preserve">, </t>
        </r>
        <r>
          <rPr>
            <sz val="9"/>
            <color indexed="10"/>
            <rFont val="Segoe UI"/>
            <family val="2"/>
          </rPr>
          <t>puedes cambiarlo en la celda 
de abajo (Precio ajustado).</t>
        </r>
      </text>
    </comment>
    <comment ref="D17" authorId="0" shapeId="0">
      <text>
        <r>
          <rPr>
            <b/>
            <sz val="9"/>
            <color indexed="60"/>
            <rFont val="Segoe UI"/>
            <family val="2"/>
          </rPr>
          <t xml:space="preserve">2ª pregunta: ¿El importe es comercialmente adecuado?
</t>
        </r>
        <r>
          <rPr>
            <sz val="9"/>
            <color indexed="60"/>
            <rFont val="Segoe UI"/>
            <family val="2"/>
          </rPr>
          <t>¿Es atractivo? ¿Permite promociones? ¿Refleja el valor del 
producto que queremos transmitir?... lo que proceda.
Elige en la celda de la derecha: SI o NO</t>
        </r>
        <r>
          <rPr>
            <b/>
            <sz val="9"/>
            <color indexed="60"/>
            <rFont val="Segoe UI"/>
            <family val="2"/>
          </rPr>
          <t xml:space="preserve">
Si es NO es adecuado</t>
        </r>
        <r>
          <rPr>
            <sz val="9"/>
            <color indexed="60"/>
            <rFont val="Segoe UI"/>
            <family val="2"/>
          </rPr>
          <t xml:space="preserve">, </t>
        </r>
        <r>
          <rPr>
            <sz val="9"/>
            <color indexed="10"/>
            <rFont val="Segoe UI"/>
            <family val="2"/>
          </rPr>
          <t>cámbialo en la celda de abajo.</t>
        </r>
      </text>
    </comment>
    <comment ref="D20" authorId="0" shapeId="0">
      <text>
        <r>
          <rPr>
            <b/>
            <sz val="9"/>
            <color indexed="60"/>
            <rFont val="Segoe UI"/>
            <family val="2"/>
          </rPr>
          <t>Si crees que el precio propuesto no es adecuado
o debe ser redondeado, pon aquí el precio que 
consideres correcto.</t>
        </r>
      </text>
    </comment>
  </commentList>
</comments>
</file>

<file path=xl/comments3.xml><?xml version="1.0" encoding="utf-8"?>
<comments xmlns="http://schemas.openxmlformats.org/spreadsheetml/2006/main">
  <authors>
    <author>Autor</author>
  </authors>
  <commentList>
    <comment ref="E4" authorId="0" shapeId="0">
      <text>
        <r>
          <rPr>
            <b/>
            <sz val="9"/>
            <color indexed="60"/>
            <rFont val="Segoe UI"/>
            <family val="2"/>
          </rPr>
          <t>PRECIO DE VENTA UNITARIO
Precio de venta por cada unidad vendida</t>
        </r>
      </text>
    </comment>
    <comment ref="F4" authorId="0" shapeId="0">
      <text>
        <r>
          <rPr>
            <b/>
            <sz val="9"/>
            <color indexed="60"/>
            <rFont val="Segoe UI"/>
            <family val="2"/>
          </rPr>
          <t>COSTE DE VENTA UNITARIO
Sólo los costes directos por
cada unidad vendida</t>
        </r>
      </text>
    </comment>
    <comment ref="J4" authorId="0" shapeId="0">
      <text>
        <r>
          <rPr>
            <sz val="9"/>
            <color indexed="60"/>
            <rFont val="Segoe UI"/>
            <family val="2"/>
          </rPr>
          <t>Elige del desplegable el primer 
mes del ejercicio… el resto de meses 
se pondrán solos.</t>
        </r>
      </text>
    </comment>
  </commentList>
</comments>
</file>

<file path=xl/comments4.xml><?xml version="1.0" encoding="utf-8"?>
<comments xmlns="http://schemas.openxmlformats.org/spreadsheetml/2006/main">
  <authors>
    <author>Autor</author>
  </authors>
  <commentList>
    <comment ref="E6" authorId="0" shapeId="0">
      <text>
        <r>
          <rPr>
            <b/>
            <sz val="9"/>
            <color indexed="60"/>
            <rFont val="Segoe UI"/>
            <family val="2"/>
          </rPr>
          <t>PRECIO DE VENTA UNITARIO
Precio de venta por cada unidad vendida</t>
        </r>
      </text>
    </comment>
    <comment ref="F6" authorId="0" shapeId="0">
      <text>
        <r>
          <rPr>
            <b/>
            <sz val="9"/>
            <color indexed="60"/>
            <rFont val="Segoe UI"/>
            <family val="2"/>
          </rPr>
          <t>COSTE DE VENTA UNITARIO
Sólo los costes directos por
cada unidad vendida</t>
        </r>
      </text>
    </comment>
    <comment ref="E32" authorId="0" shapeId="0">
      <text>
        <r>
          <rPr>
            <b/>
            <sz val="9"/>
            <color indexed="60"/>
            <rFont val="Segoe UI"/>
            <family val="2"/>
          </rPr>
          <t xml:space="preserve">NÚMERO DE SEMANAS "NORMALES"
de 7 días.
</t>
        </r>
        <r>
          <rPr>
            <sz val="9"/>
            <color indexed="60"/>
            <rFont val="Segoe UI"/>
            <family val="2"/>
          </rPr>
          <t>Puede ser desde 0 hasta 5.
Puedes incluir fracciones
Ajusta (si quieres) las ventas usando la
sección siguiente.</t>
        </r>
      </text>
    </comment>
    <comment ref="F32" authorId="0" shapeId="0">
      <text>
        <r>
          <rPr>
            <b/>
            <sz val="12"/>
            <color indexed="60"/>
            <rFont val="Segoe UI"/>
            <family val="2"/>
          </rPr>
          <t xml:space="preserve">+ - </t>
        </r>
        <r>
          <rPr>
            <b/>
            <sz val="10"/>
            <color indexed="60"/>
            <rFont val="Segoe UI"/>
            <family val="2"/>
          </rPr>
          <t>Nº Ventas en</t>
        </r>
        <r>
          <rPr>
            <b/>
            <sz val="12"/>
            <color indexed="60"/>
            <rFont val="Segoe UI"/>
            <family val="2"/>
          </rPr>
          <t xml:space="preserve"> %</t>
        </r>
        <r>
          <rPr>
            <b/>
            <sz val="9"/>
            <color indexed="60"/>
            <rFont val="Segoe UI"/>
            <family val="2"/>
          </rPr>
          <t xml:space="preserve">
</t>
        </r>
        <r>
          <rPr>
            <sz val="9"/>
            <color indexed="60"/>
            <rFont val="Segoe UI"/>
            <family val="2"/>
          </rPr>
          <t>Ajusta las ventas en unidades 
en más o en menos tomando 
como referencia las ventas
de la semana tipo</t>
        </r>
      </text>
    </comment>
    <comment ref="G32" authorId="0" shapeId="0">
      <text>
        <r>
          <rPr>
            <b/>
            <sz val="12"/>
            <color indexed="60"/>
            <rFont val="Segoe UI"/>
            <family val="2"/>
          </rPr>
          <t>+ -</t>
        </r>
        <r>
          <rPr>
            <b/>
            <sz val="10"/>
            <color indexed="60"/>
            <rFont val="Segoe UI"/>
            <family val="2"/>
          </rPr>
          <t xml:space="preserve"> Precio de venta en</t>
        </r>
        <r>
          <rPr>
            <b/>
            <sz val="12"/>
            <color indexed="60"/>
            <rFont val="Segoe UI"/>
            <family val="2"/>
          </rPr>
          <t xml:space="preserve"> %</t>
        </r>
        <r>
          <rPr>
            <b/>
            <sz val="9"/>
            <color indexed="60"/>
            <rFont val="Segoe UI"/>
            <family val="2"/>
          </rPr>
          <t xml:space="preserve">
</t>
        </r>
        <r>
          <rPr>
            <sz val="9"/>
            <color indexed="60"/>
            <rFont val="Segoe UI"/>
            <family val="2"/>
          </rPr>
          <t>Ajusta el precio de venta, en más o 
en menos, en el mes correspondiente</t>
        </r>
      </text>
    </comment>
    <comment ref="D33" authorId="0" shapeId="0">
      <text>
        <r>
          <rPr>
            <sz val="9"/>
            <color indexed="60"/>
            <rFont val="Segoe UI"/>
            <family val="2"/>
          </rPr>
          <t>Elige del desplegable el primer 
mes del ejercicio… el resto de meses 
se pondrán solos.</t>
        </r>
      </text>
    </comment>
  </commentList>
</comments>
</file>

<file path=xl/comments5.xml><?xml version="1.0" encoding="utf-8"?>
<comments xmlns="http://schemas.openxmlformats.org/spreadsheetml/2006/main">
  <authors>
    <author>Autor</author>
  </authors>
  <commentList>
    <comment ref="L4" authorId="0" shapeId="0">
      <text>
        <r>
          <rPr>
            <b/>
            <i/>
            <sz val="10"/>
            <color indexed="60"/>
            <rFont val="Segoe UI"/>
            <family val="2"/>
          </rPr>
          <t xml:space="preserve">Pon el concepto
</t>
        </r>
        <r>
          <rPr>
            <i/>
            <sz val="9"/>
            <color indexed="60"/>
            <rFont val="Segoe UI"/>
            <family val="2"/>
          </rPr>
          <t>Denominación de cada
producto o servicio.</t>
        </r>
      </text>
    </comment>
    <comment ref="M4" authorId="0" shapeId="0">
      <text>
        <r>
          <rPr>
            <b/>
            <i/>
            <sz val="10"/>
            <color indexed="60"/>
            <rFont val="Segoe UI"/>
            <family val="2"/>
          </rPr>
          <t xml:space="preserve">Pon el precio de venta
</t>
        </r>
        <r>
          <rPr>
            <i/>
            <sz val="9"/>
            <color indexed="60"/>
            <rFont val="Segoe UI"/>
            <family val="2"/>
          </rPr>
          <t>previsto de cada producto o servicio</t>
        </r>
      </text>
    </comment>
    <comment ref="N4" authorId="0" shapeId="0">
      <text>
        <r>
          <rPr>
            <b/>
            <i/>
            <sz val="10"/>
            <color indexed="60"/>
            <rFont val="Segoe UI"/>
            <family val="2"/>
          </rPr>
          <t xml:space="preserve">Pon el coste directo unitario
</t>
        </r>
        <r>
          <rPr>
            <i/>
            <sz val="9"/>
            <color indexed="60"/>
            <rFont val="Segoe UI"/>
            <family val="2"/>
          </rPr>
          <t>de cada producto o servicio.
Por ejemplo: coste de compra o
coste de los materiales.</t>
        </r>
      </text>
    </comment>
    <comment ref="L12" authorId="0" shapeId="0">
      <text>
        <r>
          <rPr>
            <b/>
            <i/>
            <sz val="10"/>
            <color indexed="60"/>
            <rFont val="Segoe UI"/>
            <family val="2"/>
          </rPr>
          <t>Pon el primer mes</t>
        </r>
      </text>
    </comment>
    <comment ref="M13" authorId="0" shapeId="0">
      <text>
        <r>
          <rPr>
            <b/>
            <i/>
            <sz val="10"/>
            <color indexed="60"/>
            <rFont val="Segoe UI"/>
            <family val="2"/>
          </rPr>
          <t>Pon el</t>
        </r>
        <r>
          <rPr>
            <b/>
            <sz val="9"/>
            <color indexed="60"/>
            <rFont val="Segoe UI"/>
            <family val="2"/>
          </rPr>
          <t xml:space="preserve">
NÚMERO DE DIAS DE ESTE 
TIPO QUE HAY EN CADA MES
</t>
        </r>
        <r>
          <rPr>
            <sz val="9"/>
            <color indexed="60"/>
            <rFont val="Segoe UI"/>
            <family val="2"/>
          </rPr>
          <t>Vigila que la suma total sea lógica</t>
        </r>
      </text>
    </comment>
    <comment ref="N13" authorId="0" shapeId="0">
      <text>
        <r>
          <rPr>
            <b/>
            <i/>
            <sz val="10"/>
            <color indexed="60"/>
            <rFont val="Segoe UI"/>
            <family val="2"/>
          </rPr>
          <t>Pon el</t>
        </r>
        <r>
          <rPr>
            <b/>
            <sz val="9"/>
            <color indexed="60"/>
            <rFont val="Segoe UI"/>
            <family val="2"/>
          </rPr>
          <t xml:space="preserve">
NÚMERO DE DIAS DE ESTE 
TIPO QUE HAY EN CADA MES
</t>
        </r>
        <r>
          <rPr>
            <sz val="9"/>
            <color indexed="60"/>
            <rFont val="Segoe UI"/>
            <family val="2"/>
          </rPr>
          <t>Vigila que la suma total sea lógica</t>
        </r>
      </text>
    </comment>
    <comment ref="O13" authorId="0" shapeId="0">
      <text>
        <r>
          <rPr>
            <b/>
            <i/>
            <sz val="10"/>
            <color indexed="60"/>
            <rFont val="Segoe UI"/>
            <family val="2"/>
          </rPr>
          <t>Ajuste de las ventas del mes, 
pon % negativo o positivo.
Uso opcional.</t>
        </r>
        <r>
          <rPr>
            <b/>
            <sz val="12"/>
            <color indexed="60"/>
            <rFont val="Segoe UI"/>
            <family val="2"/>
          </rPr>
          <t xml:space="preserve">
</t>
        </r>
        <r>
          <rPr>
            <sz val="9"/>
            <color indexed="60"/>
            <rFont val="Segoe UI"/>
            <family val="2"/>
          </rPr>
          <t>Ajusta las ventas en unidades 
en más o en menos.
Sirve para ajustar los meses con 
mayor o menor venta de la habitual.</t>
        </r>
      </text>
    </comment>
    <comment ref="L14" authorId="0" shapeId="0">
      <text>
        <r>
          <rPr>
            <sz val="9"/>
            <color indexed="60"/>
            <rFont val="Segoe UI"/>
            <family val="2"/>
          </rPr>
          <t>Elige del desplegable el primer 
mes del ejercicio… el resto de meses 
se pondrán solos.</t>
        </r>
      </text>
    </comment>
  </commentList>
</comments>
</file>

<file path=xl/comments6.xml><?xml version="1.0" encoding="utf-8"?>
<comments xmlns="http://schemas.openxmlformats.org/spreadsheetml/2006/main">
  <authors>
    <author>Autor</author>
  </authors>
  <commentList>
    <comment ref="H4" authorId="0" shapeId="0">
      <text>
        <r>
          <rPr>
            <sz val="9"/>
            <color indexed="60"/>
            <rFont val="Segoe UI"/>
            <family val="2"/>
          </rPr>
          <t>Elige del desplegable el primer 
mes del ejercicio… el resto de meses 
se pondrán solos.</t>
        </r>
      </text>
    </comment>
    <comment ref="D8" authorId="0" shapeId="0">
      <text>
        <r>
          <rPr>
            <b/>
            <sz val="10"/>
            <color indexed="60"/>
            <rFont val="Segoe UI"/>
            <family val="2"/>
          </rPr>
          <t>Pon las ventas en unidades
del año anterior</t>
        </r>
      </text>
    </comment>
    <comment ref="D10" authorId="0" shapeId="0">
      <text>
        <r>
          <rPr>
            <b/>
            <sz val="9"/>
            <color indexed="60"/>
            <rFont val="Segoe UI"/>
            <family val="2"/>
          </rPr>
          <t>Pon el % de variación prevista para este año:
- En positivo: AUMENTO
- En negativo: DISMINUCIÓN.</t>
        </r>
      </text>
    </comment>
    <comment ref="D12" authorId="0" shapeId="0">
      <text>
        <r>
          <rPr>
            <b/>
            <sz val="10"/>
            <color indexed="60"/>
            <rFont val="Segoe UI"/>
            <family val="2"/>
          </rPr>
          <t>Pon las ventas en unidades
del año anterior</t>
        </r>
      </text>
    </comment>
    <comment ref="D14" authorId="0" shapeId="0">
      <text>
        <r>
          <rPr>
            <b/>
            <sz val="9"/>
            <color indexed="60"/>
            <rFont val="Segoe UI"/>
            <family val="2"/>
          </rPr>
          <t>Pon el % de variación prevista para este año:
- En positivo: AUMENTO
- En negativo: DISMINUCIÓN.</t>
        </r>
      </text>
    </comment>
    <comment ref="D16" authorId="0" shapeId="0">
      <text>
        <r>
          <rPr>
            <b/>
            <sz val="10"/>
            <color indexed="60"/>
            <rFont val="Segoe UI"/>
            <family val="2"/>
          </rPr>
          <t>Pon las ventas en unidades
del año anterior</t>
        </r>
      </text>
    </comment>
    <comment ref="D18" authorId="0" shapeId="0">
      <text>
        <r>
          <rPr>
            <b/>
            <sz val="9"/>
            <color indexed="60"/>
            <rFont val="Segoe UI"/>
            <family val="2"/>
          </rPr>
          <t>Pon el % de variación prevista para este año:
- En positivo: AUMENTO
- En negativo: DISMINUCIÓN.</t>
        </r>
      </text>
    </comment>
  </commentList>
</comments>
</file>

<file path=xl/comments7.xml><?xml version="1.0" encoding="utf-8"?>
<comments xmlns="http://schemas.openxmlformats.org/spreadsheetml/2006/main">
  <authors>
    <author>Autor</author>
  </authors>
  <commentList>
    <comment ref="D6" authorId="0" shapeId="0">
      <text>
        <r>
          <rPr>
            <b/>
            <sz val="9"/>
            <color indexed="60"/>
            <rFont val="Segoe UI"/>
            <family val="2"/>
          </rPr>
          <t xml:space="preserve">Pon el tipo o origen del contacto.
</t>
        </r>
        <r>
          <rPr>
            <sz val="9"/>
            <color indexed="60"/>
            <rFont val="Segoe UI"/>
            <family val="2"/>
          </rPr>
          <t>(según sea mas útil y fiable)</t>
        </r>
        <r>
          <rPr>
            <b/>
            <sz val="9"/>
            <color indexed="60"/>
            <rFont val="Segoe UI"/>
            <family val="2"/>
          </rPr>
          <t xml:space="preserve">
- Tipo </t>
        </r>
        <r>
          <rPr>
            <sz val="9"/>
            <color indexed="60"/>
            <rFont val="Segoe UI"/>
            <family val="2"/>
          </rPr>
          <t>es, por ejemplo, una visita o una llamada</t>
        </r>
        <r>
          <rPr>
            <b/>
            <sz val="9"/>
            <color indexed="60"/>
            <rFont val="Segoe UI"/>
            <family val="2"/>
          </rPr>
          <t xml:space="preserve">.
- Origen </t>
        </r>
        <r>
          <rPr>
            <sz val="9"/>
            <color indexed="60"/>
            <rFont val="Segoe UI"/>
            <family val="2"/>
          </rPr>
          <t>es, por ejemplo, un contacto originado</t>
        </r>
        <r>
          <rPr>
            <b/>
            <sz val="9"/>
            <color indexed="60"/>
            <rFont val="Segoe UI"/>
            <family val="2"/>
          </rPr>
          <t xml:space="preserve">
</t>
        </r>
        <r>
          <rPr>
            <sz val="9"/>
            <color indexed="60"/>
            <rFont val="Segoe UI"/>
            <family val="2"/>
          </rPr>
          <t>por internet o por un emailing o una llamada emitida.</t>
        </r>
      </text>
    </comment>
    <comment ref="H6" authorId="0" shapeId="0">
      <text>
        <r>
          <rPr>
            <sz val="9"/>
            <color indexed="60"/>
            <rFont val="Segoe UI"/>
            <family val="2"/>
          </rPr>
          <t>Elige del desplegable el primer 
mes del ejercicio… el resto de meses 
se pondrán solos.</t>
        </r>
      </text>
    </comment>
    <comment ref="E16" authorId="0" shapeId="0">
      <text>
        <r>
          <rPr>
            <b/>
            <sz val="9"/>
            <color indexed="60"/>
            <rFont val="Segoe UI"/>
            <family val="2"/>
          </rPr>
          <t>RATIO de ENTREVISTA o VISITA EFECTIVA
% de esos contactos (indicados en la sección anterior) se convertirán en una 
entrevista o una visita o entrada efectiva. Ejemplos:
 -</t>
        </r>
        <r>
          <rPr>
            <sz val="9"/>
            <color indexed="60"/>
            <rFont val="Segoe UI"/>
            <family val="2"/>
          </rPr>
          <t>Cada 4 llamadas conseguimos una visita o entrevista. Ratio 25%</t>
        </r>
        <r>
          <rPr>
            <b/>
            <sz val="9"/>
            <color indexed="60"/>
            <rFont val="Segoe UI"/>
            <family val="2"/>
          </rPr>
          <t xml:space="preserve">.
- </t>
        </r>
        <r>
          <rPr>
            <sz val="9"/>
            <color indexed="60"/>
            <rFont val="Segoe UI"/>
            <family val="2"/>
          </rPr>
          <t>Cada 10 emails pidiendo información generan  1 visita o entrevista. Ratio 10%.
Naturalmente, las visitas (espontáneas) tienen un ratio del 100%.</t>
        </r>
      </text>
    </comment>
    <comment ref="E26" authorId="0" shapeId="0">
      <text>
        <r>
          <rPr>
            <b/>
            <sz val="9"/>
            <color indexed="60"/>
            <rFont val="Segoe UI"/>
            <family val="2"/>
          </rPr>
          <t>RATIO de VENTAS
% de esas entrevistas (sección anterior) se convertirán en una venta. 
Ejemplos:
 -</t>
        </r>
        <r>
          <rPr>
            <sz val="9"/>
            <color indexed="60"/>
            <rFont val="Segoe UI"/>
            <family val="2"/>
          </rPr>
          <t>Haremos una venta cada 10 entrevistas generadas con contactos de internet. Ratio 10%</t>
        </r>
        <r>
          <rPr>
            <b/>
            <sz val="9"/>
            <color indexed="60"/>
            <rFont val="Segoe UI"/>
            <family val="2"/>
          </rPr>
          <t xml:space="preserve">.
- </t>
        </r>
        <r>
          <rPr>
            <sz val="9"/>
            <color indexed="60"/>
            <rFont val="Segoe UI"/>
            <family val="2"/>
          </rPr>
          <t>Haremos  una venta cada 4 entrevistas generadas con llamadas recibidas. Ratio 25%.</t>
        </r>
      </text>
    </comment>
    <comment ref="E36" authorId="0" shapeId="0">
      <text>
        <r>
          <rPr>
            <b/>
            <sz val="9"/>
            <color indexed="60"/>
            <rFont val="Segoe UI"/>
            <family val="2"/>
          </rPr>
          <t xml:space="preserve">PRECIO MEDIO EFECTIVO por cada tipo o origen
Poner importe en cada caso
</t>
        </r>
        <r>
          <rPr>
            <sz val="9"/>
            <color indexed="60"/>
            <rFont val="Segoe UI"/>
            <family val="2"/>
          </rPr>
          <t>Muchas veces el precio medio será el mismo o muy similar pero 
en según que casos puede sufrir oscilaciones por razones de 
promoción, compra menor, oferta específica, etc.
Importante: Precio medio de venta no es igual a precio de venta
al público o precio tarifa, precio venta al público es el precio de
venta "oficial" de un producto o servicio, precio medio de venta
es el importe medio neto que se factura en cada venta (en una 
venta puede haber varios productos, puede haber descuentos 
o promociones, etc.).</t>
        </r>
      </text>
    </comment>
  </commentList>
</comments>
</file>

<file path=xl/sharedStrings.xml><?xml version="1.0" encoding="utf-8"?>
<sst xmlns="http://schemas.openxmlformats.org/spreadsheetml/2006/main" count="547" uniqueCount="348">
  <si>
    <t>Total</t>
  </si>
  <si>
    <t>Enero</t>
  </si>
  <si>
    <t>Febrero</t>
  </si>
  <si>
    <t>Marzo</t>
  </si>
  <si>
    <t>Abril</t>
  </si>
  <si>
    <t>Mayo</t>
  </si>
  <si>
    <t>Junio</t>
  </si>
  <si>
    <t>Julio</t>
  </si>
  <si>
    <t>Agosto</t>
  </si>
  <si>
    <t>Septiembre</t>
  </si>
  <si>
    <t>Octubre</t>
  </si>
  <si>
    <t>Noviembre</t>
  </si>
  <si>
    <t>Diciembre</t>
  </si>
  <si>
    <t>TOTAL</t>
  </si>
  <si>
    <t>Coste unitario</t>
  </si>
  <si>
    <t>Costes variables</t>
  </si>
  <si>
    <t>Margen</t>
  </si>
  <si>
    <t>Coste en %</t>
  </si>
  <si>
    <t>Precio confirmado</t>
  </si>
  <si>
    <t>Precio Venta FINAL</t>
  </si>
  <si>
    <t>LISTA</t>
  </si>
  <si>
    <t>RANGOS</t>
  </si>
  <si>
    <t>SELECCIÓN MESES</t>
  </si>
  <si>
    <t>meses</t>
  </si>
  <si>
    <t xml:space="preserve"> NUMES</t>
  </si>
  <si>
    <t>BUSCARMES</t>
  </si>
  <si>
    <t>Datos básicos</t>
  </si>
  <si>
    <t>Costes por cada unidad (total)</t>
  </si>
  <si>
    <t>Costes variables en % (total)</t>
  </si>
  <si>
    <t>Costes no unitarios (total lote)</t>
  </si>
  <si>
    <t>coste total</t>
  </si>
  <si>
    <t>unidades</t>
  </si>
  <si>
    <t>coste unitario</t>
  </si>
  <si>
    <t>Producto o servicio</t>
  </si>
  <si>
    <t>PRECIO DECIDIDO</t>
  </si>
  <si>
    <t>Precio ajustado</t>
  </si>
  <si>
    <t>PRECIO PROPUESTO</t>
  </si>
  <si>
    <t>Cálculo del PRECIO</t>
  </si>
  <si>
    <t xml:space="preserve"> ¿Es aceptable por el mercado?</t>
  </si>
  <si>
    <t xml:space="preserve"> ¿Es comercialmente adecuado?</t>
  </si>
  <si>
    <t>SI</t>
  </si>
  <si>
    <t>NO</t>
  </si>
  <si>
    <t>Previsión de venta total (unidades)</t>
  </si>
  <si>
    <t>Margen deseable (%)</t>
  </si>
  <si>
    <t>Costes fijos</t>
  </si>
  <si>
    <t>Ventas</t>
  </si>
  <si>
    <t>Total Costes</t>
  </si>
  <si>
    <t xml:space="preserve">Resultado </t>
  </si>
  <si>
    <t>Rendimientos previstos</t>
  </si>
  <si>
    <t>información</t>
  </si>
  <si>
    <t xml:space="preserve">     Notas</t>
  </si>
  <si>
    <t>¿Qué hacer?</t>
  </si>
  <si>
    <t>Datos y previsiones</t>
  </si>
  <si>
    <t>1º Poner Datos y Previsiones:</t>
  </si>
  <si>
    <t>Suma de costes unitarios (por ejemplo: coste de compra)</t>
  </si>
  <si>
    <t>Suma de costes totales que queremos repercutir en el total de ventas del producto.</t>
  </si>
  <si>
    <t>Suma de % variables que deben aplicarse al producto concreto (royalties, gastos, etc. en % )</t>
  </si>
  <si>
    <t>% de margen bruto sobre ventas que desea obtenerse.</t>
  </si>
  <si>
    <t>Total unidades que se venderán (previsiblemente) de este producto.</t>
  </si>
  <si>
    <t>2º Decidir el precio de venta:</t>
  </si>
  <si>
    <t>Es el precio que calcula la hoja matemáticamente para cuadrar los datos que le has dado.</t>
  </si>
  <si>
    <t>1ª Pregunta que debes hacerte antes de tomar la decisión de precio.</t>
  </si>
  <si>
    <t>2ª Pregunta que debes hacerte antes de decidir el precio.</t>
  </si>
  <si>
    <t>En función de la respuesta deberás corregir el precio (parte inferior)</t>
  </si>
  <si>
    <t>Si consideras que el precio propuesto no es aceptable, debes cambiarlo poniendo un importe aquí.</t>
  </si>
  <si>
    <t>Es el precio final que se toma como válido a efectos del cálculo (PARTE SUPERIOR).</t>
  </si>
  <si>
    <t>Sugerencias - comentarios</t>
  </si>
  <si>
    <t>Lee los comentarios incluidos en cada cabecera de celda.</t>
  </si>
  <si>
    <t>Una vez incluidos los datos, prueba a variar el precio de venta y observa los cambios que se producen en los rendimientos.</t>
  </si>
  <si>
    <t>Incluye una parte (izquierda) para incluir datos y un cuadro (derecha) para observar las consecuencias de cada cambio de precio.</t>
  </si>
  <si>
    <t>Antes de comenzar a trabajar haz una copia de este fichero y guárdala.</t>
  </si>
  <si>
    <t>recomendado</t>
  </si>
  <si>
    <t>Cuota %</t>
  </si>
  <si>
    <t>Primera</t>
  </si>
  <si>
    <t>Segunda</t>
  </si>
  <si>
    <t>Tercera</t>
  </si>
  <si>
    <t>Cuarta</t>
  </si>
  <si>
    <t>Quinta</t>
  </si>
  <si>
    <t>Sexta</t>
  </si>
  <si>
    <t>Séptima</t>
  </si>
  <si>
    <t>Octava</t>
  </si>
  <si>
    <t>Novena</t>
  </si>
  <si>
    <t>Décima</t>
  </si>
  <si>
    <t>Variación prevista</t>
  </si>
  <si>
    <t>Venta total prevista</t>
  </si>
  <si>
    <t>Zona o vendedor</t>
  </si>
  <si>
    <t>CALCULOS VARIOS</t>
  </si>
  <si>
    <t>HOJA 2</t>
  </si>
  <si>
    <t>Incluye, a modo de ejemplo, 3 productos o familias de producto y 10 zonas. Es muy fácil de ampliar copiándolo.</t>
  </si>
  <si>
    <t>¿Qué hacer? Hay dos partes:</t>
  </si>
  <si>
    <t>Se realiza sobre la base de las ventas anteriores (y al final una previsión de nuevos productos)</t>
  </si>
  <si>
    <t xml:space="preserve">Tienes que poner </t>
  </si>
  <si>
    <t>1ª Cálculo PRESUPUESTO por PRODUCTO:</t>
  </si>
  <si>
    <t>2ª PRESUPUESTO por ZONAS:</t>
  </si>
  <si>
    <t>En esta segunda parte se distribuye el presupuesto entre zonas, vendedores, delegaciones o lo que corresponda.</t>
  </si>
  <si>
    <t>(1) El nombre de la zona y (2) El % de cuota que le corresponde… y el presupuesto se calculará.</t>
  </si>
  <si>
    <t>No es recomendable usar criterios subjetivos sin base o impresiones, haz un estudio (por pequeño que sea siempre será útil) antes de decidir.</t>
  </si>
  <si>
    <t>Aquí puedes calcular de forma rápida un presupuesto por producto o familia.</t>
  </si>
  <si>
    <t>Este libro gratuito, a diferencia de los demás, no es modificable por el usuario. Disculpa.</t>
  </si>
  <si>
    <t xml:space="preserve">Estudiar el mercado no sólo significa hacer grandes investigaciones… </t>
  </si>
  <si>
    <t>I.V.A. o similares a aplicar</t>
  </si>
  <si>
    <t>Precio sin IVA</t>
  </si>
  <si>
    <t>Precio con IVA</t>
  </si>
  <si>
    <t>CON IVA</t>
  </si>
  <si>
    <t>SIN IVA</t>
  </si>
  <si>
    <t>Con IVA</t>
  </si>
  <si>
    <t>Sin IVA</t>
  </si>
  <si>
    <t>Total coste x unidad</t>
  </si>
  <si>
    <t>Beneficio x unidad</t>
  </si>
  <si>
    <t>Si quieres calcular el precio con I.V.A., pon aquí el % que se debe aplicar.</t>
  </si>
  <si>
    <t>Poner CON IVA es recomendable para cálculo de precios de venta al usuario final, no en el resto de casos.</t>
  </si>
  <si>
    <t>Aquí, primero, puedes indicar si quieres visualizar el precio con IVA o sin IVA</t>
  </si>
  <si>
    <t>CUIDADO CON EL IVA</t>
  </si>
  <si>
    <t>Vigila especialmente los precio con IVA incluido, revisa su idoneidad comercial y los resultados.</t>
  </si>
  <si>
    <t xml:space="preserve">   Más potente, más profesional, con muchas más opciones y totalmente modificable</t>
  </si>
  <si>
    <t>Cálculos (filas ocultas) - No borrar</t>
  </si>
  <si>
    <t>Precio confirmado  SIN IVA</t>
  </si>
  <si>
    <r>
      <t>Costes por cada unidad</t>
    </r>
    <r>
      <rPr>
        <sz val="10"/>
        <rFont val="Segoe UI"/>
        <family val="2"/>
      </rPr>
      <t xml:space="preserve"> </t>
    </r>
    <r>
      <rPr>
        <sz val="8"/>
        <rFont val="Segoe UI"/>
        <family val="2"/>
      </rPr>
      <t>(total unidad)</t>
    </r>
  </si>
  <si>
    <r>
      <t xml:space="preserve">Costes no unitarios </t>
    </r>
    <r>
      <rPr>
        <sz val="8"/>
        <rFont val="Segoe UI"/>
        <family val="2"/>
      </rPr>
      <t>(total)</t>
    </r>
  </si>
  <si>
    <r>
      <t xml:space="preserve">Costes variables en % </t>
    </r>
    <r>
      <rPr>
        <sz val="8"/>
        <rFont val="Segoe UI"/>
        <family val="2"/>
      </rPr>
      <t>(total unidad)</t>
    </r>
  </si>
  <si>
    <r>
      <t>Previsión de venta tota</t>
    </r>
    <r>
      <rPr>
        <b/>
        <sz val="8"/>
        <rFont val="Segoe UI"/>
        <family val="2"/>
      </rPr>
      <t xml:space="preserve">l </t>
    </r>
    <r>
      <rPr>
        <sz val="8"/>
        <rFont val="Segoe UI"/>
        <family val="2"/>
      </rPr>
      <t>(unidades)</t>
    </r>
  </si>
  <si>
    <t>Contribución</t>
  </si>
  <si>
    <t>RENDIMIENTO TOTAL</t>
  </si>
  <si>
    <r>
      <t xml:space="preserve">PRECIO de VENTA de </t>
    </r>
    <r>
      <rPr>
        <b/>
        <sz val="16"/>
        <color rgb="FFFFFFCC"/>
        <rFont val="Segoe UI"/>
        <family val="2"/>
      </rPr>
      <t xml:space="preserve">VARIOS </t>
    </r>
    <r>
      <rPr>
        <b/>
        <sz val="16"/>
        <color theme="0"/>
        <rFont val="Segoe UI"/>
        <family val="2"/>
      </rPr>
      <t>PRODUCTOS</t>
    </r>
  </si>
  <si>
    <t>Esta hoja sirva para calcular el precio de venta de varios productos.</t>
  </si>
  <si>
    <t>Incluye una parte (superior) para incluir datos y un cuadro (inferior) para observar las consecuencias de cada cambio de precio.</t>
  </si>
  <si>
    <t>Suma de costes unitarios (por ejemplo: coste de compra o fabricación por cada unidad)</t>
  </si>
  <si>
    <t>Costes por cada unidad (total por unidad)</t>
  </si>
  <si>
    <t>Costes no unitarios (total por producto)</t>
  </si>
  <si>
    <t>Costes variables en % (total por unidad)</t>
  </si>
  <si>
    <t>Aquí, primero, puedes indicar si quieres visualizar el precio con IVA o sin IVA, eso afceta a todos los productos</t>
  </si>
  <si>
    <t>1ª Pregunta que debes hacerte antes de tomar la decisión de precio: los clientes comprarán a ese precio?</t>
  </si>
  <si>
    <t>2ª Pregunta que debes hacerte antes de decidir el precio: es un precio atractivo o debe, por ejemplo, redondearse o cortar a la baja?</t>
  </si>
  <si>
    <t>En función de la respuesta anterior deberás corregir el precio (parte inferior)</t>
  </si>
  <si>
    <t>Producto 1</t>
  </si>
  <si>
    <t>Producto 2</t>
  </si>
  <si>
    <t>Producto 3</t>
  </si>
  <si>
    <t>Producto 4</t>
  </si>
  <si>
    <t>Producto 5</t>
  </si>
  <si>
    <t>Producto 6</t>
  </si>
  <si>
    <t>Producto 7</t>
  </si>
  <si>
    <t>Producto 8</t>
  </si>
  <si>
    <t>Producto 9</t>
  </si>
  <si>
    <t>Producto 10</t>
  </si>
  <si>
    <t>PARTE 1ª: CÁLCULO DE LOS PRECIOS DE VENTA</t>
  </si>
  <si>
    <t xml:space="preserve">En esta sección tienes dos herramientas para calcular y decidir los precios de </t>
  </si>
  <si>
    <t>venta que quieres aplicar, son:</t>
  </si>
  <si>
    <t>1a.  Cálculo del PRECIO DE VENTA de UN producto o servicio</t>
  </si>
  <si>
    <t>1b.  Cálculo del PRECIO DE VENTA de VARIOS productos o servicios</t>
  </si>
  <si>
    <t>Recomendaciones</t>
  </si>
  <si>
    <t>Lee la información incluida en cada sección antes de comenzar</t>
  </si>
  <si>
    <t>PARTE 2ª: PLAN Y PRESUPUESTO DE VENTAS</t>
  </si>
  <si>
    <t>Coste</t>
  </si>
  <si>
    <t>Margen B</t>
  </si>
  <si>
    <t>Todas las hojas son independientes y no están vinculadas a otras, puedes</t>
  </si>
  <si>
    <t>usarlas indistintamente cuando quieras.</t>
  </si>
  <si>
    <t xml:space="preserve">Cálculo automatizado y propuesta de precio que debes verificar y ajustar. </t>
  </si>
  <si>
    <t xml:space="preserve">Cálculo automatizado y propuestas de precio que debes verificar y ajustar. </t>
  </si>
  <si>
    <t>P. Venta</t>
  </si>
  <si>
    <t>Previsión de ventas (facturación)</t>
  </si>
  <si>
    <t>1- Previsión de ventas en unidades</t>
  </si>
  <si>
    <t>2- Previsión de ventas (facturación)</t>
  </si>
  <si>
    <t>3- Coste de las ventas previsto</t>
  </si>
  <si>
    <t xml:space="preserve">Previsión de ventas en unidades     </t>
  </si>
  <si>
    <t>Coste de las ventas previsto</t>
  </si>
  <si>
    <t>&lt; % Margen bruto</t>
  </si>
  <si>
    <t>La hoja prevé hasta 20 productos diferentes, sin embargo es recomendable trabajar con el mínimo posible (si son muchos hazlo por familias).</t>
  </si>
  <si>
    <t>Denominación</t>
  </si>
  <si>
    <t>Precio de venta unitario, precio de cada unidad vendida</t>
  </si>
  <si>
    <t>Coste directo de cada unidad vendida, habitualmente coste de compra del producto o coste de materiales.</t>
  </si>
  <si>
    <t>Número de ventas unitarias por mes y por cada producto o servicio.</t>
  </si>
  <si>
    <t>2ª Denominación del producto o servicio.</t>
  </si>
  <si>
    <t xml:space="preserve">1ª Mes de inicio del ejercicio </t>
  </si>
  <si>
    <t>Pon el mes en que vas a comenzar el ejercicio.</t>
  </si>
  <si>
    <t xml:space="preserve">4ª Coste de venta unitario </t>
  </si>
  <si>
    <t xml:space="preserve">5ª Previsión mensual de ventas en unidades  </t>
  </si>
  <si>
    <r>
      <t xml:space="preserve">¿Qué poner? </t>
    </r>
    <r>
      <rPr>
        <sz val="10"/>
        <rFont val="Segoe UI"/>
        <family val="2"/>
      </rPr>
      <t>Pon los datos en la primera sección, en las celdas con fondo blanco:</t>
    </r>
  </si>
  <si>
    <t>&lt; Ejercicio</t>
  </si>
  <si>
    <t xml:space="preserve"> - Previsión de ventas (facturación)</t>
  </si>
  <si>
    <t xml:space="preserve"> - Coste de las ventas previsto</t>
  </si>
  <si>
    <t>Una vez puestos estos datos, se calcularán los tres cuadros siguientes:</t>
  </si>
  <si>
    <t xml:space="preserve"> - RESUMEN de ventas y coste de ventas.</t>
  </si>
  <si>
    <t>LUNES</t>
  </si>
  <si>
    <t>MARTES</t>
  </si>
  <si>
    <t>MIERCOLES</t>
  </si>
  <si>
    <t>JUEVES</t>
  </si>
  <si>
    <t>VIERNES</t>
  </si>
  <si>
    <t>SÁBADO</t>
  </si>
  <si>
    <t>DOMINGO</t>
  </si>
  <si>
    <t>MES</t>
  </si>
  <si>
    <t>Nº Semanas</t>
  </si>
  <si>
    <t>Ajus. Ventas</t>
  </si>
  <si>
    <t>VENTAS SEMANALES</t>
  </si>
  <si>
    <t>VENTAS ANUALES</t>
  </si>
  <si>
    <t>Unidades</t>
  </si>
  <si>
    <t>Ajus. Precio</t>
  </si>
  <si>
    <t>&lt; Coste medio unitario</t>
  </si>
  <si>
    <t>&lt; Precio medio unitario</t>
  </si>
  <si>
    <t xml:space="preserve">Total   </t>
  </si>
  <si>
    <t>Total semana - tipo</t>
  </si>
  <si>
    <t>Ejercicio</t>
  </si>
  <si>
    <t xml:space="preserve">Ventas en unidades     </t>
  </si>
  <si>
    <t>Venta total anual</t>
  </si>
  <si>
    <t>Coste ventas total anual</t>
  </si>
  <si>
    <t>TOTAL ANUAL</t>
  </si>
  <si>
    <t>VENTAS DIARIAS</t>
  </si>
  <si>
    <t>Hora</t>
  </si>
  <si>
    <t>VENTAS MENSUALES</t>
  </si>
  <si>
    <t xml:space="preserve">Número de días </t>
  </si>
  <si>
    <t>LABORABLES</t>
  </si>
  <si>
    <t>FESTIVOS</t>
  </si>
  <si>
    <t xml:space="preserve">% Ajuste </t>
  </si>
  <si>
    <t>ventas</t>
  </si>
  <si>
    <t>Precio</t>
  </si>
  <si>
    <t>Concepto</t>
  </si>
  <si>
    <t>Coste vtas</t>
  </si>
  <si>
    <t>Precio medio</t>
  </si>
  <si>
    <t>Margen Bruto</t>
  </si>
  <si>
    <t>Previsión de ventas (número de ventas)</t>
  </si>
  <si>
    <t>Margen bruto</t>
  </si>
  <si>
    <t xml:space="preserve"> </t>
  </si>
  <si>
    <t>Esta hoja sirva para fijar el precio de venta de un producto o servicio.</t>
  </si>
  <si>
    <t>Contactos por origen</t>
  </si>
  <si>
    <t>Tipo - origen del contacto</t>
  </si>
  <si>
    <t>Visitas</t>
  </si>
  <si>
    <t>Llamadas</t>
  </si>
  <si>
    <t>Internet</t>
  </si>
  <si>
    <t>emailing</t>
  </si>
  <si>
    <t>Prospecting</t>
  </si>
  <si>
    <t>Total contactos</t>
  </si>
  <si>
    <t>Entrevistas efectivas por origen</t>
  </si>
  <si>
    <t xml:space="preserve">Tipo - origen </t>
  </si>
  <si>
    <t>ratio</t>
  </si>
  <si>
    <t>Número de ventas efectivas por origen</t>
  </si>
  <si>
    <t>Tipo - origen</t>
  </si>
  <si>
    <t xml:space="preserve">Número Total de Ventas </t>
  </si>
  <si>
    <t>VENTAS (facturación) previstas por origen</t>
  </si>
  <si>
    <t>precio m.</t>
  </si>
  <si>
    <t>Distribución por vendedor o zona</t>
  </si>
  <si>
    <t>Vendedor 1</t>
  </si>
  <si>
    <t>Esta hoja sirve para elaborar detalladamente un presupuesto de ventas por origen.</t>
  </si>
  <si>
    <t>Sigue los pasos indicados de 1 a 4 (abajo). Lee los comentarios incluidos en cada celda.</t>
  </si>
  <si>
    <t>¿Qué hacer? Reproducir el proceso de venta:</t>
  </si>
  <si>
    <t>Contactos pueden ser (según tipo): visitas, cupones, llamadas, emails, etc.</t>
  </si>
  <si>
    <t>Según origen puede ser o el tipo de contacto o el medio o una campaña que nos los proporciona.</t>
  </si>
  <si>
    <t>Lo más fácil es ponerlos según tipo y obtener el origen por otro lado.</t>
  </si>
  <si>
    <t>Mes a mes, hay que ir poniendo el número de contactos que recibirás por cada tipo o origen.</t>
  </si>
  <si>
    <t>Pon por cada tipo el % de contactos que serán una entrevista o visita efectiva.</t>
  </si>
  <si>
    <t>Al hacerlo se calcularán las entrevistas.</t>
  </si>
  <si>
    <t>Pon por cada tipo el % de entrevistas o visitas que se convertirán en una venta.</t>
  </si>
  <si>
    <t>Al hacerlo se calculará el número de ventas.</t>
  </si>
  <si>
    <t>Pon el precio medio por cada venta según cada origen y se calcularán las ventas (facturación)</t>
  </si>
  <si>
    <t>Pon la cuota por zona y el presupuesto anterior se distribuirá entre todas las zonas.</t>
  </si>
  <si>
    <t>Lee los comentarios incluidos en cada cabecera.</t>
  </si>
  <si>
    <t>Al final es recomendable revisar que el presupuesto cuadre y sea correcto en todos sus extremos.</t>
  </si>
  <si>
    <t>Vendedor 2</t>
  </si>
  <si>
    <t>RESUMEN Ejercicio</t>
  </si>
  <si>
    <t>PREVISIÓN de VENTA</t>
  </si>
  <si>
    <t>VENTA POR ZONA</t>
  </si>
  <si>
    <t>PRODUCTO 1- Ventas Uds. año anterior</t>
  </si>
  <si>
    <t>PRODUCTO 2- Ventas Uds. año anterior</t>
  </si>
  <si>
    <t>(1) Las ventas UNITARIAS del año anterior y (2) El % de aumento o disminución que prevés para el año.</t>
  </si>
  <si>
    <t xml:space="preserve">Abajo tienes que poner </t>
  </si>
  <si>
    <t>PRODUCTO 3- Ventas Uds. año anterior</t>
  </si>
  <si>
    <t>Venta total prevista en unidades</t>
  </si>
  <si>
    <t>Nuevos productos - Ventas previstas Uds.</t>
  </si>
  <si>
    <r>
      <t xml:space="preserve">Precio medio unitario </t>
    </r>
    <r>
      <rPr>
        <sz val="9"/>
        <color theme="0"/>
        <rFont val="Segoe UI"/>
        <family val="2"/>
      </rPr>
      <t>previsto en el ejercicio</t>
    </r>
  </si>
  <si>
    <r>
      <t xml:space="preserve">Coste medio unitario </t>
    </r>
    <r>
      <rPr>
        <sz val="9"/>
        <color theme="0"/>
        <rFont val="Segoe UI"/>
        <family val="2"/>
      </rPr>
      <t>previsto en el ejercicio</t>
    </r>
  </si>
  <si>
    <t>Venta total prevista (facturación)</t>
  </si>
  <si>
    <t>Margen b.</t>
  </si>
  <si>
    <t>Pr. medio</t>
  </si>
  <si>
    <t>Mini Plan de Ventas</t>
  </si>
  <si>
    <r>
      <t xml:space="preserve">            PRECIO de VENTA de </t>
    </r>
    <r>
      <rPr>
        <b/>
        <sz val="16"/>
        <color rgb="FFFFFFCC"/>
        <rFont val="Segoe UI"/>
        <family val="2"/>
      </rPr>
      <t>UN</t>
    </r>
    <r>
      <rPr>
        <b/>
        <sz val="16"/>
        <color theme="0"/>
        <rFont val="Segoe UI"/>
        <family val="2"/>
      </rPr>
      <t xml:space="preserve"> PRODUCTO o servicio</t>
    </r>
  </si>
  <si>
    <r>
      <t xml:space="preserve">                  PRESUPUESTO de VENTAS - 1 - </t>
    </r>
    <r>
      <rPr>
        <b/>
        <sz val="16"/>
        <color rgb="FFFFFF99"/>
        <rFont val="Segoe UI"/>
        <family val="2"/>
      </rPr>
      <t xml:space="preserve">MENSUAL </t>
    </r>
  </si>
  <si>
    <t>2a.  Presupuesto de ventas MENSUAL</t>
  </si>
  <si>
    <t xml:space="preserve"> Elabora el presupuesto del ejercicio por meses, productos y unidades. </t>
  </si>
  <si>
    <t xml:space="preserve">                  PRESUPUESTO de VENTAS - 2 - SEMANAL </t>
  </si>
  <si>
    <t xml:space="preserve">2b.  Presupuesto de ventas SEMANAL </t>
  </si>
  <si>
    <t xml:space="preserve"> Hace el presupuesto del ejercicio desde una previsión semanal, por productos y unidades. </t>
  </si>
  <si>
    <t xml:space="preserve">2c.  Presupuesto de ventas DIARIO </t>
  </si>
  <si>
    <t>2d.  Presupuesto de ventas por ZONA</t>
  </si>
  <si>
    <t xml:space="preserve"> Hace el presupuesto del ejercicio a partir de las ventas del año anterior y las distribuye por zonas. </t>
  </si>
  <si>
    <t xml:space="preserve">                  PRESUPUESTO de VENTAS - 3 - DIARIO</t>
  </si>
  <si>
    <t>PRESUPUESTO de VENTAS por ZONA</t>
  </si>
  <si>
    <t>PLAN de VENTAS por ORIGEN</t>
  </si>
  <si>
    <t>2e.  Plan de ventas por ORIGEN</t>
  </si>
  <si>
    <t xml:space="preserve"> Elabora el presupuesto del ejercicio a partir de las previsiones por origen y las distribuye por zonas. </t>
  </si>
  <si>
    <t>↓</t>
  </si>
  <si>
    <r>
      <t xml:space="preserve">3ª Precio de venta </t>
    </r>
    <r>
      <rPr>
        <sz val="10"/>
        <color theme="1" tint="0.249977111117893"/>
        <rFont val="Segoe UI"/>
        <family val="2"/>
      </rPr>
      <t>del producto o servicio.</t>
    </r>
  </si>
  <si>
    <t>Aquí puedes calcular un presupuesto por producto o servicio y mes.</t>
  </si>
  <si>
    <t>Aquí puedes calcular un presupuesto por producto o servicio a partir de una previsión semanal.</t>
  </si>
  <si>
    <r>
      <t xml:space="preserve">¿Qué poner? </t>
    </r>
    <r>
      <rPr>
        <sz val="10"/>
        <rFont val="Segoe UI"/>
        <family val="2"/>
      </rPr>
      <t>Pon los datos en las celdas con fondo blanco:</t>
    </r>
  </si>
  <si>
    <t>1ª Denominación</t>
  </si>
  <si>
    <t>Pon el concepto o nombre del producto o servicio de referencia</t>
  </si>
  <si>
    <t>2ª Precio de venta</t>
  </si>
  <si>
    <t>3ª Coste</t>
  </si>
  <si>
    <t xml:space="preserve">4ª Previsión semanal de ventas en unidades  </t>
  </si>
  <si>
    <t>1º VENTAS SEMANALES</t>
  </si>
  <si>
    <t>2º VENTAS ANUALES</t>
  </si>
  <si>
    <t>1ª Año (derecha)</t>
  </si>
  <si>
    <t>2ª Primer mes del año (inicio presupuesto)</t>
  </si>
  <si>
    <t>Ejercicio que vas a presupuestar</t>
  </si>
  <si>
    <t>Primer mes del ejercicio que vas a presupuestar, elige de la lista y el resto se ponen automáticamente.</t>
  </si>
  <si>
    <t>3ª Número de semanas que incluye cada mes</t>
  </si>
  <si>
    <t>Aquí puedes ajustar las ventas en + o - de los meses donde se vende mas o menos que la semana tipo prevista.</t>
  </si>
  <si>
    <t>5ª % de ajuste de los precios en más o en menos</t>
  </si>
  <si>
    <t>4ª % de ajuste de las ventas (uds) en + o en -</t>
  </si>
  <si>
    <t>Aquí puedes aumentar o reducir los precios de los meses donde los precios varían.</t>
  </si>
  <si>
    <t xml:space="preserve"> - Previsión de ventas (unidades y facturación)</t>
  </si>
  <si>
    <t xml:space="preserve"> - Precio medio de ventas y % de margen bruto.</t>
  </si>
  <si>
    <t>1º ARRIBA</t>
  </si>
  <si>
    <t>Aquí puedes calcular un presupuesto a partir de una previsión DIARIA.</t>
  </si>
  <si>
    <t>La hoja prevé un máximo de 3 productos o familias de producto (si tienes mas deberás trabajar con promedios).</t>
  </si>
  <si>
    <t>1ª Ejercicio</t>
  </si>
  <si>
    <t>2ª Concepto (derecha)</t>
  </si>
  <si>
    <r>
      <t>1ª Tipo de días</t>
    </r>
    <r>
      <rPr>
        <sz val="8"/>
        <color rgb="FFC00000"/>
        <rFont val="Segoe UI"/>
        <family val="2"/>
      </rPr>
      <t xml:space="preserve"> (laborables, festivos...)</t>
    </r>
  </si>
  <si>
    <t>2ª Horas</t>
  </si>
  <si>
    <t>Pon las horas que vayan bien a tus planteamientos o negocio (normalmente horas de apertura o servicio)</t>
  </si>
  <si>
    <t>Pon la previsión de ventas en unidades por cada una de las horas.</t>
  </si>
  <si>
    <t xml:space="preserve">3ª Previsión de ventas Uds x Hora  </t>
  </si>
  <si>
    <r>
      <t xml:space="preserve">Hay filas ocultas, si las necesitas: busca la señal </t>
    </r>
    <r>
      <rPr>
        <b/>
        <sz val="9"/>
        <color rgb="FFC00000"/>
        <rFont val="Calibri"/>
        <family val="2"/>
      </rPr>
      <t>↓</t>
    </r>
    <r>
      <rPr>
        <b/>
        <i/>
        <sz val="9"/>
        <color rgb="FFC00000"/>
        <rFont val="Segoe UI"/>
        <family val="2"/>
      </rPr>
      <t xml:space="preserve"> a la izquierda, desprotege la hoja y muéstralas.</t>
    </r>
  </si>
  <si>
    <t>2º VENTAS DIARIAS</t>
  </si>
  <si>
    <t>3º VENTAS ANUALES</t>
  </si>
  <si>
    <t>3ª Precio de venta</t>
  </si>
  <si>
    <t>4ª Coste</t>
  </si>
  <si>
    <r>
      <t xml:space="preserve">1ª Primer mes del año </t>
    </r>
    <r>
      <rPr>
        <sz val="8"/>
        <color rgb="FFC00000"/>
        <rFont val="Segoe UI"/>
        <family val="2"/>
      </rPr>
      <t>(inicio ppto.)</t>
    </r>
  </si>
  <si>
    <t>2ª Número de días</t>
  </si>
  <si>
    <t>Pon el número de días (de cada tipo) que hay cada mes.</t>
  </si>
  <si>
    <t>3ª % de ajuste de las ventas (uds)</t>
  </si>
  <si>
    <t xml:space="preserve"> - Previsión de ventas (facturación y unidades)</t>
  </si>
  <si>
    <t xml:space="preserve"> - Precio medio y margen bruto.</t>
  </si>
  <si>
    <t>Si hay datos, suprímelos: son a modo de ejemplo</t>
  </si>
  <si>
    <t xml:space="preserve"> Genera el presupuesto del ejercicio desde una previsión de ventas por día. </t>
  </si>
  <si>
    <t>Número estimado de ventas (unitarias) por cada día de la semana y por cada producto o servicio. Promedio en una semana "normal".</t>
  </si>
  <si>
    <t>Número de semanas completas y-o fracciones que incluye el mes correspondiente (semanas de 7 días como la que has indicado).</t>
  </si>
  <si>
    <t>Importante: los ajustes de ventas y precio se realizan siempre sobre el tipo-base.</t>
  </si>
  <si>
    <t>Si quieres cambia el tipo de días de laborables y festivos a otros que te vayan mejor (mucha venta - poca venta o lo que sea)</t>
  </si>
  <si>
    <t>(1) El precio medio PREVISTO PARA EL EJERCICIO y (2) El coste directo de venta PREVISTO PARA EL EJERCICIO.</t>
  </si>
  <si>
    <t xml:space="preserve">Costes variables en % </t>
  </si>
  <si>
    <t xml:space="preserve"> 1º Pon el mes de inicio:</t>
  </si>
  <si>
    <t xml:space="preserve"> 2º Pon los tipos o orígenes:</t>
  </si>
  <si>
    <t xml:space="preserve"> 3º Pon el nº de contactos previstos:</t>
  </si>
  <si>
    <t xml:space="preserve"> 4º Poner los ratios de conversión:</t>
  </si>
  <si>
    <t xml:space="preserve"> 5º Poner los ratios de venta:</t>
  </si>
  <si>
    <t>6º Poner el precio medio:</t>
  </si>
  <si>
    <r>
      <t xml:space="preserve">7º </t>
    </r>
    <r>
      <rPr>
        <sz val="9"/>
        <color rgb="FFC00000"/>
        <rFont val="Segoe UI"/>
        <family val="2"/>
      </rPr>
      <t xml:space="preserve">(opcional) </t>
    </r>
    <r>
      <rPr>
        <b/>
        <sz val="10"/>
        <color rgb="FFC00000"/>
        <rFont val="Segoe UI"/>
        <family val="2"/>
      </rPr>
      <t>Distribuye el presupuesto:</t>
    </r>
  </si>
  <si>
    <t>En la primera sección, pon el mes de inicio del ejercicio</t>
  </si>
  <si>
    <r>
      <t xml:space="preserve">Hay muchas filas ocultas por si las necesitas: Búscalas a la izquierda señaladas </t>
    </r>
    <r>
      <rPr>
        <b/>
        <sz val="11"/>
        <color rgb="FFFF0000"/>
        <rFont val="Calibri"/>
        <family val="2"/>
      </rPr>
      <t>↓</t>
    </r>
    <r>
      <rPr>
        <b/>
        <sz val="11"/>
        <color rgb="FFFF0000"/>
        <rFont val="Segoe UI"/>
        <family val="2"/>
      </rPr>
      <t xml:space="preserve"> y muéstralas.</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</si>
</sst>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 _€_-;\-* #,##0\ _€_-;_-* &quot;-&quot;\ _€_-;_-@_-"/>
    <numFmt numFmtId="165" formatCode="_-* #,##0.00\ _€_-;\-* #,##0.00\ _€_-;_-* &quot;-&quot;??\ _€_-;_-@_-"/>
    <numFmt numFmtId="166" formatCode="#,##0_ ;[Red]\-#,##0\ "/>
    <numFmt numFmtId="167" formatCode="#,##0_ ;\-#,##0\ "/>
    <numFmt numFmtId="168" formatCode="#,##0.00_ ;\-#,##0.00\ "/>
    <numFmt numFmtId="169" formatCode="#,##0.00_ ;[Red]\-#,##0.00\ "/>
    <numFmt numFmtId="170" formatCode="#,##0.0_ ;[Red]\-#,##0.0\ "/>
    <numFmt numFmtId="171" formatCode="0.00_ ;\-0.00\ "/>
  </numFmts>
  <fonts count="117" x14ac:knownFonts="1">
    <font>
      <sz val="10"/>
      <name val="Arial"/>
    </font>
    <font>
      <sz val="11"/>
      <color theme="1"/>
      <name val="Calibri"/>
      <family val="2"/>
      <scheme val="minor"/>
    </font>
    <font>
      <sz val="10"/>
      <name val="Arial"/>
      <family val="2"/>
    </font>
    <font>
      <sz val="8"/>
      <name val="Arial"/>
      <family val="2"/>
    </font>
    <font>
      <sz val="11"/>
      <name val="Arial"/>
      <family val="2"/>
    </font>
    <font>
      <b/>
      <sz val="12"/>
      <color indexed="9"/>
      <name val="Tahoma"/>
      <family val="2"/>
    </font>
    <font>
      <sz val="10"/>
      <name val="Tahoma"/>
      <family val="2"/>
    </font>
    <font>
      <sz val="10"/>
      <name val="Arial"/>
      <family val="2"/>
    </font>
    <font>
      <b/>
      <sz val="14"/>
      <name val="Tahoma"/>
      <family val="2"/>
    </font>
    <font>
      <b/>
      <sz val="11"/>
      <color indexed="26"/>
      <name val="Segoe UI"/>
      <family val="2"/>
    </font>
    <font>
      <b/>
      <sz val="10"/>
      <color rgb="FFC00000"/>
      <name val="Segoe UI"/>
      <family val="2"/>
    </font>
    <font>
      <b/>
      <sz val="9"/>
      <name val="Segoe UI"/>
      <family val="2"/>
    </font>
    <font>
      <b/>
      <sz val="10"/>
      <color indexed="26"/>
      <name val="Segoe UI"/>
      <family val="2"/>
    </font>
    <font>
      <sz val="10"/>
      <name val="Segoe UI"/>
      <family val="2"/>
    </font>
    <font>
      <sz val="9"/>
      <name val="Tahoma"/>
      <family val="2"/>
    </font>
    <font>
      <b/>
      <sz val="8"/>
      <color rgb="FFFF0000"/>
      <name val="Tahoma"/>
      <family val="2"/>
    </font>
    <font>
      <b/>
      <sz val="9"/>
      <color indexed="60"/>
      <name val="Segoe UI"/>
      <family val="2"/>
    </font>
    <font>
      <sz val="9"/>
      <color indexed="60"/>
      <name val="Segoe UI"/>
      <family val="2"/>
    </font>
    <font>
      <sz val="8"/>
      <name val="Tahoma"/>
      <family val="2"/>
    </font>
    <font>
      <b/>
      <sz val="10"/>
      <color indexed="9"/>
      <name val="Tahoma"/>
      <family val="2"/>
    </font>
    <font>
      <b/>
      <sz val="16"/>
      <color indexed="9"/>
      <name val="Segoe UI"/>
      <family val="2"/>
    </font>
    <font>
      <sz val="9"/>
      <color indexed="10"/>
      <name val="Segoe UI"/>
      <family val="2"/>
    </font>
    <font>
      <b/>
      <sz val="9"/>
      <name val="Tahoma"/>
      <family val="2"/>
    </font>
    <font>
      <b/>
      <sz val="11"/>
      <color theme="0"/>
      <name val="Segoe UI"/>
      <family val="2"/>
    </font>
    <font>
      <b/>
      <sz val="10"/>
      <name val="Segoe UI"/>
      <family val="2"/>
    </font>
    <font>
      <sz val="8"/>
      <name val="Segoe UI"/>
      <family val="2"/>
    </font>
    <font>
      <sz val="9"/>
      <color theme="0" tint="-0.34998626667073579"/>
      <name val="Segoe UI"/>
      <family val="2"/>
    </font>
    <font>
      <b/>
      <sz val="14"/>
      <color indexed="26"/>
      <name val="Segoe UI"/>
      <family val="2"/>
    </font>
    <font>
      <b/>
      <sz val="14"/>
      <color theme="0"/>
      <name val="Segoe UI"/>
      <family val="2"/>
    </font>
    <font>
      <b/>
      <sz val="16"/>
      <color theme="0"/>
      <name val="Segoe UI"/>
      <family val="2"/>
    </font>
    <font>
      <b/>
      <sz val="12"/>
      <color theme="6" tint="-0.249977111117893"/>
      <name val="Segoe UI"/>
      <family val="2"/>
    </font>
    <font>
      <b/>
      <sz val="10"/>
      <color theme="0" tint="-4.9989318521683403E-2"/>
      <name val="Segoe UI"/>
      <family val="2"/>
    </font>
    <font>
      <b/>
      <sz val="9"/>
      <color theme="0" tint="-4.9989318521683403E-2"/>
      <name val="Segoe UI"/>
      <family val="2"/>
    </font>
    <font>
      <b/>
      <sz val="12"/>
      <color indexed="26"/>
      <name val="Segoe UI"/>
      <family val="2"/>
    </font>
    <font>
      <sz val="9"/>
      <name val="Segoe UI"/>
      <family val="2"/>
    </font>
    <font>
      <b/>
      <sz val="12"/>
      <name val="Segoe UI"/>
      <family val="2"/>
    </font>
    <font>
      <b/>
      <sz val="14"/>
      <name val="Segoe UI"/>
      <family val="2"/>
    </font>
    <font>
      <b/>
      <sz val="11"/>
      <color rgb="FF993300"/>
      <name val="Segoe UI"/>
      <family val="2"/>
    </font>
    <font>
      <b/>
      <sz val="10"/>
      <color indexed="9"/>
      <name val="Segoe UI"/>
      <family val="2"/>
    </font>
    <font>
      <b/>
      <sz val="11"/>
      <name val="Segoe UI"/>
      <family val="2"/>
    </font>
    <font>
      <b/>
      <sz val="8"/>
      <name val="Segoe UI"/>
      <family val="2"/>
    </font>
    <font>
      <b/>
      <sz val="11"/>
      <color rgb="FFC00000"/>
      <name val="Segoe UI"/>
      <family val="2"/>
    </font>
    <font>
      <b/>
      <sz val="14"/>
      <color rgb="FFC00000"/>
      <name val="Segoe UI"/>
      <family val="2"/>
    </font>
    <font>
      <b/>
      <sz val="10"/>
      <color rgb="FFFF0000"/>
      <name val="Segoe UI"/>
      <family val="2"/>
    </font>
    <font>
      <b/>
      <sz val="12"/>
      <color rgb="FFC00000"/>
      <name val="Segoe UI"/>
      <family val="2"/>
    </font>
    <font>
      <b/>
      <sz val="12"/>
      <color theme="0"/>
      <name val="Eras Bold ITC"/>
      <family val="2"/>
    </font>
    <font>
      <sz val="8"/>
      <color rgb="FFC00000"/>
      <name val="Arial"/>
      <family val="2"/>
    </font>
    <font>
      <sz val="8"/>
      <color rgb="FFC00000"/>
      <name val="Tahoma"/>
      <family val="2"/>
    </font>
    <font>
      <sz val="8"/>
      <color theme="2" tint="-0.499984740745262"/>
      <name val="Segoe UI"/>
      <family val="2"/>
    </font>
    <font>
      <b/>
      <sz val="14"/>
      <color theme="6" tint="-0.499984740745262"/>
      <name val="Segoe UI"/>
      <family val="2"/>
    </font>
    <font>
      <sz val="9"/>
      <color theme="0" tint="-0.499984740745262"/>
      <name val="Segoe UI"/>
      <family val="2"/>
    </font>
    <font>
      <b/>
      <sz val="10"/>
      <color theme="0"/>
      <name val="Segoe UI"/>
      <family val="2"/>
    </font>
    <font>
      <sz val="11"/>
      <color theme="0"/>
      <name val="Eras Bold ITC"/>
      <family val="2"/>
    </font>
    <font>
      <b/>
      <sz val="16"/>
      <color rgb="FFFFFFCC"/>
      <name val="Segoe UI"/>
      <family val="2"/>
    </font>
    <font>
      <sz val="9"/>
      <name val="Arial"/>
      <family val="2"/>
    </font>
    <font>
      <b/>
      <sz val="9"/>
      <color rgb="FFC00000"/>
      <name val="Segoe UI"/>
      <family val="2"/>
    </font>
    <font>
      <sz val="9"/>
      <color rgb="FFC00000"/>
      <name val="Segoe UI"/>
      <family val="2"/>
    </font>
    <font>
      <sz val="9"/>
      <color theme="2" tint="-0.89999084444715716"/>
      <name val="Segoe UI"/>
      <family val="2"/>
    </font>
    <font>
      <b/>
      <sz val="18"/>
      <color theme="2" tint="-0.89999084444715716"/>
      <name val="Segoe UI"/>
      <family val="2"/>
    </font>
    <font>
      <b/>
      <sz val="22"/>
      <color theme="2" tint="-0.89999084444715716"/>
      <name val="Segoe UI"/>
      <family val="2"/>
    </font>
    <font>
      <sz val="10"/>
      <color theme="2" tint="-0.89999084444715716"/>
      <name val="Tahoma"/>
      <family val="2"/>
    </font>
    <font>
      <b/>
      <sz val="11"/>
      <color theme="1" tint="0.249977111117893"/>
      <name val="Segoe UI"/>
      <family val="2"/>
    </font>
    <font>
      <sz val="10"/>
      <color rgb="FFC00000"/>
      <name val="Segoe UI"/>
      <family val="2"/>
    </font>
    <font>
      <i/>
      <sz val="10"/>
      <color theme="0" tint="-0.499984740745262"/>
      <name val="Segoe UI"/>
      <family val="2"/>
    </font>
    <font>
      <b/>
      <sz val="9"/>
      <color theme="1" tint="4.9989318521683403E-2"/>
      <name val="Segoe UI"/>
      <family val="2"/>
    </font>
    <font>
      <sz val="9"/>
      <color theme="1" tint="4.9989318521683403E-2"/>
      <name val="Segoe UI"/>
      <family val="2"/>
    </font>
    <font>
      <b/>
      <sz val="9"/>
      <color theme="1" tint="0.14999847407452621"/>
      <name val="Segoe UI"/>
      <family val="2"/>
    </font>
    <font>
      <sz val="9"/>
      <color rgb="FFFF0000"/>
      <name val="Segoe UI"/>
      <family val="2"/>
    </font>
    <font>
      <b/>
      <sz val="10"/>
      <color theme="2" tint="-0.89999084444715716"/>
      <name val="Segoe UI"/>
      <family val="2"/>
    </font>
    <font>
      <b/>
      <sz val="12"/>
      <color indexed="60"/>
      <name val="Segoe UI"/>
      <family val="2"/>
    </font>
    <font>
      <b/>
      <sz val="10"/>
      <color indexed="60"/>
      <name val="Segoe UI"/>
      <family val="2"/>
    </font>
    <font>
      <b/>
      <sz val="14"/>
      <color rgb="FFC00000"/>
      <name val="Eras Bold ITC"/>
      <family val="2"/>
    </font>
    <font>
      <sz val="9"/>
      <color theme="0"/>
      <name val="Segoe UI"/>
      <family val="2"/>
    </font>
    <font>
      <b/>
      <sz val="9"/>
      <color theme="0"/>
      <name val="Segoe UI"/>
      <family val="2"/>
    </font>
    <font>
      <b/>
      <sz val="12"/>
      <color rgb="FFC00000"/>
      <name val="Eras Bold ITC"/>
      <family val="2"/>
    </font>
    <font>
      <b/>
      <sz val="11"/>
      <color theme="0"/>
      <name val="Eras Bold ITC"/>
      <family val="2"/>
    </font>
    <font>
      <b/>
      <i/>
      <sz val="10"/>
      <color theme="2" tint="-0.89999084444715716"/>
      <name val="Segoe UI"/>
      <family val="2"/>
    </font>
    <font>
      <b/>
      <sz val="8"/>
      <color theme="0"/>
      <name val="Segoe UI"/>
      <family val="2"/>
    </font>
    <font>
      <b/>
      <i/>
      <sz val="10"/>
      <color indexed="60"/>
      <name val="Segoe UI"/>
      <family val="2"/>
    </font>
    <font>
      <b/>
      <i/>
      <sz val="10"/>
      <name val="Segoe UI"/>
      <family val="2"/>
    </font>
    <font>
      <b/>
      <i/>
      <sz val="10"/>
      <color theme="0"/>
      <name val="Segoe UI"/>
      <family val="2"/>
    </font>
    <font>
      <b/>
      <i/>
      <sz val="9"/>
      <color theme="0"/>
      <name val="Segoe UI"/>
      <family val="2"/>
    </font>
    <font>
      <b/>
      <i/>
      <sz val="10"/>
      <color rgb="FFC00000"/>
      <name val="Segoe UI"/>
      <family val="2"/>
    </font>
    <font>
      <b/>
      <i/>
      <sz val="11"/>
      <color theme="0"/>
      <name val="Segoe UI"/>
      <family val="2"/>
    </font>
    <font>
      <i/>
      <sz val="9"/>
      <color indexed="60"/>
      <name val="Segoe UI"/>
      <family val="2"/>
    </font>
    <font>
      <sz val="10"/>
      <color theme="0"/>
      <name val="Eras Bold ITC"/>
      <family val="2"/>
    </font>
    <font>
      <b/>
      <sz val="14"/>
      <color indexed="26"/>
      <name val="Eras Bold ITC"/>
      <family val="2"/>
    </font>
    <font>
      <sz val="14"/>
      <color indexed="26"/>
      <name val="Eras Bold ITC"/>
      <family val="2"/>
    </font>
    <font>
      <b/>
      <sz val="12"/>
      <color rgb="FF993300"/>
      <name val="Segoe UI"/>
      <family val="2"/>
    </font>
    <font>
      <b/>
      <sz val="8"/>
      <color theme="0" tint="-4.9989318521683403E-2"/>
      <name val="Segoe UI"/>
      <family val="2"/>
    </font>
    <font>
      <b/>
      <sz val="8"/>
      <color rgb="FFFF0000"/>
      <name val="Segoe UI"/>
      <family val="2"/>
    </font>
    <font>
      <b/>
      <sz val="9"/>
      <color rgb="FFFF0000"/>
      <name val="Segoe UI"/>
      <family val="2"/>
    </font>
    <font>
      <sz val="8"/>
      <name val="Verdana"/>
      <family val="2"/>
    </font>
    <font>
      <sz val="11"/>
      <name val="Tahoma"/>
      <family val="2"/>
    </font>
    <font>
      <b/>
      <sz val="20"/>
      <color theme="0"/>
      <name val="Tahoma"/>
      <family val="2"/>
    </font>
    <font>
      <b/>
      <sz val="14"/>
      <color theme="0"/>
      <name val="Tahoma"/>
      <family val="2"/>
    </font>
    <font>
      <b/>
      <sz val="26"/>
      <color theme="0"/>
      <name val="Segoe UI"/>
      <family val="2"/>
    </font>
    <font>
      <b/>
      <sz val="14"/>
      <color rgb="FFFFFFCC"/>
      <name val="Segoe UI"/>
      <family val="2"/>
    </font>
    <font>
      <sz val="10"/>
      <name val="Verdana"/>
      <family val="2"/>
    </font>
    <font>
      <sz val="12"/>
      <color theme="0"/>
      <name val="Tahoma"/>
      <family val="2"/>
    </font>
    <font>
      <b/>
      <sz val="22"/>
      <color indexed="9"/>
      <name val="Segoe UI"/>
      <family val="2"/>
    </font>
    <font>
      <b/>
      <sz val="22"/>
      <color indexed="42"/>
      <name val="Segoe UI"/>
      <family val="2"/>
    </font>
    <font>
      <sz val="12"/>
      <color rgb="FFFFFFCC"/>
      <name val="Segoe UI"/>
      <family val="2"/>
    </font>
    <font>
      <sz val="12"/>
      <name val="Segoe UI"/>
      <family val="2"/>
    </font>
    <font>
      <b/>
      <sz val="20"/>
      <color theme="0"/>
      <name val="Eras Bold ITC"/>
      <family val="2"/>
    </font>
    <font>
      <b/>
      <sz val="16"/>
      <color rgb="FFFFFF99"/>
      <name val="Segoe UI"/>
      <family val="2"/>
    </font>
    <font>
      <sz val="9"/>
      <name val="Calibri"/>
      <family val="2"/>
    </font>
    <font>
      <b/>
      <sz val="11"/>
      <color rgb="FFFF0000"/>
      <name val="Segoe UI"/>
      <family val="2"/>
    </font>
    <font>
      <b/>
      <sz val="11"/>
      <color rgb="FFFF0000"/>
      <name val="Calibri"/>
      <family val="2"/>
    </font>
    <font>
      <b/>
      <sz val="10"/>
      <color theme="1" tint="0.249977111117893"/>
      <name val="Segoe UI"/>
      <family val="2"/>
    </font>
    <font>
      <sz val="10"/>
      <color theme="1" tint="0.249977111117893"/>
      <name val="Segoe UI"/>
      <family val="2"/>
    </font>
    <font>
      <sz val="12"/>
      <color indexed="26"/>
      <name val="Eras Bold ITC"/>
      <family val="2"/>
    </font>
    <font>
      <b/>
      <i/>
      <sz val="9"/>
      <color rgb="FFC00000"/>
      <name val="Segoe UI"/>
      <family val="2"/>
    </font>
    <font>
      <sz val="8"/>
      <color rgb="FFC00000"/>
      <name val="Segoe UI"/>
      <family val="2"/>
    </font>
    <font>
      <b/>
      <sz val="9"/>
      <color rgb="FFC00000"/>
      <name val="Calibri"/>
      <family val="2"/>
    </font>
    <font>
      <b/>
      <i/>
      <sz val="11"/>
      <color rgb="FFC00000"/>
      <name val="Segoe UI"/>
      <family val="2"/>
    </font>
    <font>
      <b/>
      <sz val="9"/>
      <color indexed="10"/>
      <name val="Segoe UI"/>
      <family val="2"/>
    </font>
  </fonts>
  <fills count="35">
    <fill>
      <patternFill patternType="none"/>
    </fill>
    <fill>
      <patternFill patternType="gray125"/>
    </fill>
    <fill>
      <patternFill patternType="solid">
        <fgColor theme="6" tint="0.79998168889431442"/>
        <bgColor indexed="64"/>
      </patternFill>
    </fill>
    <fill>
      <patternFill patternType="solid">
        <fgColor indexed="59"/>
        <bgColor indexed="64"/>
      </patternFill>
    </fill>
    <fill>
      <patternFill patternType="solid">
        <fgColor rgb="FF333300"/>
        <bgColor indexed="64"/>
      </patternFill>
    </fill>
    <fill>
      <patternFill patternType="solid">
        <fgColor theme="0"/>
        <bgColor indexed="64"/>
      </patternFill>
    </fill>
    <fill>
      <patternFill patternType="solid">
        <fgColor rgb="FF996633"/>
        <bgColor indexed="64"/>
      </patternFill>
    </fill>
    <fill>
      <patternFill patternType="solid">
        <fgColor theme="9" tint="0.39997558519241921"/>
        <bgColor indexed="64"/>
      </patternFill>
    </fill>
    <fill>
      <patternFill patternType="solid">
        <fgColor rgb="FFC00000"/>
        <bgColor indexed="64"/>
      </patternFill>
    </fill>
    <fill>
      <patternFill patternType="solid">
        <fgColor theme="9" tint="0.59999389629810485"/>
        <bgColor indexed="64"/>
      </patternFill>
    </fill>
    <fill>
      <patternFill patternType="solid">
        <fgColor rgb="FFFF000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9" tint="0.59996337778862885"/>
        <bgColor indexed="64"/>
      </patternFill>
    </fill>
    <fill>
      <patternFill patternType="solid">
        <fgColor theme="2"/>
        <bgColor indexed="64"/>
      </patternFill>
    </fill>
    <fill>
      <patternFill patternType="solid">
        <fgColor theme="0" tint="-0.14999847407452621"/>
        <bgColor indexed="64"/>
      </patternFill>
    </fill>
    <fill>
      <patternFill patternType="solid">
        <fgColor theme="9" tint="0.39994506668294322"/>
        <bgColor indexed="64"/>
      </patternFill>
    </fill>
    <fill>
      <patternFill patternType="solid">
        <fgColor theme="9" tint="0.79998168889431442"/>
        <bgColor indexed="64"/>
      </patternFill>
    </fill>
    <fill>
      <patternFill patternType="solid">
        <fgColor theme="5" tint="-0.249977111117893"/>
        <bgColor indexed="64"/>
      </patternFill>
    </fill>
    <fill>
      <patternFill patternType="solid">
        <fgColor theme="3" tint="-0.499984740745262"/>
        <bgColor indexed="64"/>
      </patternFill>
    </fill>
    <fill>
      <patternFill patternType="solid">
        <fgColor theme="6" tint="-0.499984740745262"/>
        <bgColor indexed="64"/>
      </patternFill>
    </fill>
    <fill>
      <patternFill patternType="solid">
        <fgColor theme="0" tint="-0.34998626667073579"/>
        <bgColor indexed="64"/>
      </patternFill>
    </fill>
    <fill>
      <patternFill patternType="solid">
        <fgColor theme="4" tint="-0.499984740745262"/>
        <bgColor indexed="64"/>
      </patternFill>
    </fill>
    <fill>
      <patternFill patternType="solid">
        <fgColor theme="2" tint="-0.749992370372631"/>
        <bgColor indexed="64"/>
      </patternFill>
    </fill>
    <fill>
      <patternFill patternType="solid">
        <fgColor theme="6" tint="-0.249977111117893"/>
        <bgColor indexed="64"/>
      </patternFill>
    </fill>
    <fill>
      <patternFill patternType="solid">
        <fgColor theme="0" tint="-0.499984740745262"/>
        <bgColor indexed="64"/>
      </patternFill>
    </fill>
    <fill>
      <patternFill patternType="solid">
        <fgColor theme="2" tint="-9.9948118533890809E-2"/>
        <bgColor indexed="64"/>
      </patternFill>
    </fill>
    <fill>
      <patternFill patternType="solid">
        <fgColor theme="6" tint="-0.24994659260841701"/>
        <bgColor indexed="64"/>
      </patternFill>
    </fill>
    <fill>
      <patternFill patternType="solid">
        <fgColor theme="6" tint="0.59996337778862885"/>
        <bgColor indexed="64"/>
      </patternFill>
    </fill>
    <fill>
      <patternFill patternType="solid">
        <fgColor rgb="FFEBF1DE"/>
        <bgColor rgb="FFEBF1DE"/>
      </patternFill>
    </fill>
    <fill>
      <patternFill patternType="solid">
        <fgColor theme="6" tint="-0.499984740745262"/>
        <bgColor theme="6" tint="-0.499984740745262"/>
      </patternFill>
    </fill>
    <fill>
      <patternFill patternType="solid">
        <fgColor theme="9" tint="-0.249977111117893"/>
        <bgColor indexed="64"/>
      </patternFill>
    </fill>
  </fills>
  <borders count="377">
    <border>
      <left/>
      <right/>
      <top/>
      <bottom/>
      <diagonal/>
    </border>
    <border>
      <left/>
      <right style="thin">
        <color indexed="22"/>
      </right>
      <top/>
      <bottom/>
      <diagonal/>
    </border>
    <border>
      <left/>
      <right/>
      <top/>
      <bottom style="thin">
        <color indexed="22"/>
      </bottom>
      <diagonal/>
    </border>
    <border>
      <left/>
      <right style="thin">
        <color indexed="22"/>
      </right>
      <top/>
      <bottom style="thin">
        <color indexed="22"/>
      </bottom>
      <diagonal/>
    </border>
    <border>
      <left style="thin">
        <color indexed="22"/>
      </left>
      <right/>
      <top/>
      <bottom/>
      <diagonal/>
    </border>
    <border>
      <left style="thin">
        <color indexed="22"/>
      </left>
      <right/>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59"/>
      </left>
      <right/>
      <top style="thick">
        <color indexed="59"/>
      </top>
      <bottom style="thick">
        <color indexed="59"/>
      </bottom>
      <diagonal/>
    </border>
    <border>
      <left/>
      <right/>
      <top style="thick">
        <color indexed="59"/>
      </top>
      <bottom style="thick">
        <color indexed="59"/>
      </bottom>
      <diagonal/>
    </border>
    <border>
      <left/>
      <right style="thick">
        <color indexed="59"/>
      </right>
      <top style="thick">
        <color indexed="59"/>
      </top>
      <bottom style="thick">
        <color indexed="59"/>
      </bottom>
      <diagonal/>
    </border>
    <border>
      <left style="thin">
        <color indexed="22"/>
      </left>
      <right/>
      <top style="thick">
        <color indexed="59"/>
      </top>
      <bottom/>
      <diagonal/>
    </border>
    <border>
      <left/>
      <right/>
      <top style="thick">
        <color indexed="59"/>
      </top>
      <bottom/>
      <diagonal/>
    </border>
    <border>
      <left/>
      <right style="thin">
        <color theme="0" tint="-0.24994659260841701"/>
      </right>
      <top/>
      <bottom/>
      <diagonal/>
    </border>
    <border>
      <left style="thick">
        <color rgb="FF333300"/>
      </left>
      <right style="thick">
        <color rgb="FF333300"/>
      </right>
      <top style="thick">
        <color rgb="FF333300"/>
      </top>
      <bottom style="thick">
        <color rgb="FF333300"/>
      </bottom>
      <diagonal/>
    </border>
    <border>
      <left style="thin">
        <color rgb="FFFFFF99"/>
      </left>
      <right style="thin">
        <color rgb="FFFFFF99"/>
      </right>
      <top style="thick">
        <color rgb="FF996600"/>
      </top>
      <bottom style="thick">
        <color rgb="FF996600"/>
      </bottom>
      <diagonal/>
    </border>
    <border>
      <left style="thin">
        <color rgb="FFFFFF99"/>
      </left>
      <right style="thick">
        <color rgb="FF996600"/>
      </right>
      <top style="thick">
        <color rgb="FF996600"/>
      </top>
      <bottom style="thick">
        <color rgb="FF996600"/>
      </bottom>
      <diagonal/>
    </border>
    <border>
      <left style="medium">
        <color rgb="FFC00000"/>
      </left>
      <right style="medium">
        <color rgb="FFC00000"/>
      </right>
      <top style="medium">
        <color rgb="FFC00000"/>
      </top>
      <bottom style="medium">
        <color rgb="FFC00000"/>
      </bottom>
      <diagonal/>
    </border>
    <border>
      <left style="thin">
        <color rgb="FFC00000"/>
      </left>
      <right style="thin">
        <color rgb="FFC00000"/>
      </right>
      <top style="thin">
        <color rgb="FFC00000"/>
      </top>
      <bottom style="thin">
        <color rgb="FFC00000"/>
      </bottom>
      <diagonal/>
    </border>
    <border>
      <left/>
      <right style="thin">
        <color theme="0" tint="-0.24994659260841701"/>
      </right>
      <top/>
      <bottom style="thin">
        <color indexed="22"/>
      </bottom>
      <diagonal/>
    </border>
    <border>
      <left/>
      <right style="thick">
        <color rgb="FF333300"/>
      </right>
      <top style="thick">
        <color rgb="FF333300"/>
      </top>
      <bottom style="thick">
        <color rgb="FF333300"/>
      </bottom>
      <diagonal/>
    </border>
    <border>
      <left style="medium">
        <color rgb="FFC00000"/>
      </left>
      <right style="medium">
        <color rgb="FFC00000"/>
      </right>
      <top style="medium">
        <color rgb="FFC00000"/>
      </top>
      <bottom style="thin">
        <color rgb="FFC00000"/>
      </bottom>
      <diagonal/>
    </border>
    <border>
      <left style="medium">
        <color rgb="FFC00000"/>
      </left>
      <right style="medium">
        <color rgb="FFC00000"/>
      </right>
      <top style="thin">
        <color rgb="FFC00000"/>
      </top>
      <bottom style="medium">
        <color rgb="FFC00000"/>
      </bottom>
      <diagonal/>
    </border>
    <border>
      <left/>
      <right style="thin">
        <color rgb="FFFFFF99"/>
      </right>
      <top style="thick">
        <color rgb="FF996600"/>
      </top>
      <bottom style="thick">
        <color rgb="FF996600"/>
      </bottom>
      <diagonal/>
    </border>
    <border>
      <left style="thin">
        <color theme="0" tint="-0.24994659260841701"/>
      </left>
      <right/>
      <top style="thin">
        <color theme="0" tint="-0.24994659260841701"/>
      </top>
      <bottom style="thin">
        <color theme="6" tint="-0.499984740745262"/>
      </bottom>
      <diagonal/>
    </border>
    <border>
      <left/>
      <right/>
      <top style="thin">
        <color theme="0" tint="-0.24994659260841701"/>
      </top>
      <bottom style="thin">
        <color theme="6" tint="-0.499984740745262"/>
      </bottom>
      <diagonal/>
    </border>
    <border>
      <left/>
      <right style="thin">
        <color theme="0" tint="-0.24994659260841701"/>
      </right>
      <top style="thin">
        <color theme="0" tint="-0.24994659260841701"/>
      </top>
      <bottom style="thin">
        <color theme="6" tint="-0.499984740745262"/>
      </bottom>
      <diagonal/>
    </border>
    <border>
      <left style="thick">
        <color rgb="FFC00000"/>
      </left>
      <right style="thick">
        <color rgb="FFC00000"/>
      </right>
      <top style="thick">
        <color rgb="FFC00000"/>
      </top>
      <bottom style="thick">
        <color rgb="FFC00000"/>
      </bottom>
      <diagonal/>
    </border>
    <border>
      <left style="thin">
        <color rgb="FFC00000"/>
      </left>
      <right style="thin">
        <color rgb="FFC00000"/>
      </right>
      <top/>
      <bottom style="thin">
        <color rgb="FFC00000"/>
      </bottom>
      <diagonal/>
    </border>
    <border>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rgb="FF333300"/>
      </left>
      <right style="medium">
        <color rgb="FF333300"/>
      </right>
      <top style="medium">
        <color rgb="FF333300"/>
      </top>
      <bottom style="medium">
        <color rgb="FF333300"/>
      </bottom>
      <diagonal/>
    </border>
    <border>
      <left/>
      <right/>
      <top/>
      <bottom style="hair">
        <color theme="0" tint="-0.14996795556505021"/>
      </bottom>
      <diagonal/>
    </border>
    <border>
      <left style="thin">
        <color theme="9" tint="-0.499984740745262"/>
      </left>
      <right/>
      <top/>
      <bottom style="hair">
        <color theme="0" tint="-0.14996795556505021"/>
      </bottom>
      <diagonal/>
    </border>
    <border>
      <left/>
      <right style="thin">
        <color theme="9" tint="-0.499984740745262"/>
      </right>
      <top/>
      <bottom style="hair">
        <color theme="0" tint="-0.14996795556505021"/>
      </bottom>
      <diagonal/>
    </border>
    <border>
      <left/>
      <right/>
      <top style="hair">
        <color theme="0" tint="-0.14996795556505021"/>
      </top>
      <bottom style="hair">
        <color theme="0" tint="-0.14996795556505021"/>
      </bottom>
      <diagonal/>
    </border>
    <border>
      <left style="thin">
        <color theme="9" tint="-0.499984740745262"/>
      </left>
      <right/>
      <top style="hair">
        <color theme="0" tint="-0.14996795556505021"/>
      </top>
      <bottom style="hair">
        <color theme="0" tint="-0.14996795556505021"/>
      </bottom>
      <diagonal/>
    </border>
    <border>
      <left/>
      <right style="thin">
        <color theme="9" tint="-0.499984740745262"/>
      </right>
      <top style="hair">
        <color theme="0" tint="-0.14996795556505021"/>
      </top>
      <bottom style="hair">
        <color theme="0" tint="-0.14996795556505021"/>
      </bottom>
      <diagonal/>
    </border>
    <border>
      <left style="thin">
        <color theme="0" tint="-0.24994659260841701"/>
      </left>
      <right/>
      <top style="hair">
        <color theme="0" tint="-0.14996795556505021"/>
      </top>
      <bottom style="thin">
        <color theme="9" tint="-0.499984740745262"/>
      </bottom>
      <diagonal/>
    </border>
    <border>
      <left style="thin">
        <color theme="9" tint="-0.499984740745262"/>
      </left>
      <right/>
      <top style="hair">
        <color theme="0" tint="-0.14996795556505021"/>
      </top>
      <bottom style="thin">
        <color theme="9" tint="-0.499984740745262"/>
      </bottom>
      <diagonal/>
    </border>
    <border>
      <left/>
      <right style="thin">
        <color theme="9" tint="-0.499984740745262"/>
      </right>
      <top style="hair">
        <color theme="0" tint="-0.14996795556505021"/>
      </top>
      <bottom style="thin">
        <color theme="9" tint="-0.499984740745262"/>
      </bottom>
      <diagonal/>
    </border>
    <border>
      <left style="thin">
        <color theme="0" tint="-0.24994659260841701"/>
      </left>
      <right/>
      <top/>
      <bottom/>
      <diagonal/>
    </border>
    <border>
      <left style="thin">
        <color theme="0" tint="-0.14996795556505021"/>
      </left>
      <right/>
      <top style="thin">
        <color theme="0" tint="-0.14996795556505021"/>
      </top>
      <bottom style="hair">
        <color theme="0" tint="-0.14993743705557422"/>
      </bottom>
      <diagonal/>
    </border>
    <border>
      <left/>
      <right/>
      <top style="thin">
        <color theme="0" tint="-0.14996795556505021"/>
      </top>
      <bottom style="hair">
        <color theme="0" tint="-0.14993743705557422"/>
      </bottom>
      <diagonal/>
    </border>
    <border>
      <left/>
      <right style="thin">
        <color theme="0" tint="-0.14996795556505021"/>
      </right>
      <top style="thin">
        <color theme="0" tint="-0.14996795556505021"/>
      </top>
      <bottom style="hair">
        <color theme="0" tint="-0.14993743705557422"/>
      </bottom>
      <diagonal/>
    </border>
    <border>
      <left style="thin">
        <color theme="0" tint="-0.14996795556505021"/>
      </left>
      <right/>
      <top style="hair">
        <color theme="0" tint="-0.14993743705557422"/>
      </top>
      <bottom style="hair">
        <color theme="0" tint="-0.14993743705557422"/>
      </bottom>
      <diagonal/>
    </border>
    <border>
      <left/>
      <right/>
      <top style="hair">
        <color theme="0" tint="-0.14993743705557422"/>
      </top>
      <bottom style="hair">
        <color theme="0" tint="-0.14993743705557422"/>
      </bottom>
      <diagonal/>
    </border>
    <border>
      <left/>
      <right style="thin">
        <color theme="0" tint="-0.14996795556505021"/>
      </right>
      <top style="hair">
        <color theme="0" tint="-0.14993743705557422"/>
      </top>
      <bottom style="hair">
        <color theme="0" tint="-0.14993743705557422"/>
      </bottom>
      <diagonal/>
    </border>
    <border>
      <left style="thin">
        <color theme="0" tint="-0.14996795556505021"/>
      </left>
      <right/>
      <top style="hair">
        <color theme="0" tint="-0.14993743705557422"/>
      </top>
      <bottom style="thin">
        <color theme="0" tint="-0.14996795556505021"/>
      </bottom>
      <diagonal/>
    </border>
    <border>
      <left/>
      <right/>
      <top style="hair">
        <color theme="0" tint="-0.14993743705557422"/>
      </top>
      <bottom style="thin">
        <color theme="0" tint="-0.14996795556505021"/>
      </bottom>
      <diagonal/>
    </border>
    <border>
      <left/>
      <right style="thin">
        <color theme="0" tint="-0.14996795556505021"/>
      </right>
      <top style="hair">
        <color theme="0" tint="-0.14993743705557422"/>
      </top>
      <bottom style="thin">
        <color theme="0" tint="-0.14996795556505021"/>
      </bottom>
      <diagonal/>
    </border>
    <border>
      <left style="thick">
        <color rgb="FFC00000"/>
      </left>
      <right/>
      <top style="thick">
        <color rgb="FFC00000"/>
      </top>
      <bottom style="thick">
        <color rgb="FFC00000"/>
      </bottom>
      <diagonal/>
    </border>
    <border>
      <left/>
      <right/>
      <top style="thick">
        <color rgb="FFC00000"/>
      </top>
      <bottom style="thick">
        <color rgb="FFC00000"/>
      </bottom>
      <diagonal/>
    </border>
    <border>
      <left/>
      <right style="thick">
        <color rgb="FFC00000"/>
      </right>
      <top style="thick">
        <color rgb="FFC00000"/>
      </top>
      <bottom style="thick">
        <color rgb="FFC00000"/>
      </bottom>
      <diagonal/>
    </border>
    <border>
      <left style="medium">
        <color rgb="FFC00000"/>
      </left>
      <right style="thin">
        <color theme="0" tint="-0.24994659260841701"/>
      </right>
      <top style="medium">
        <color rgb="FFC00000"/>
      </top>
      <bottom style="thin">
        <color theme="9" tint="-0.499984740745262"/>
      </bottom>
      <diagonal/>
    </border>
    <border>
      <left style="thin">
        <color theme="0" tint="-0.24994659260841701"/>
      </left>
      <right/>
      <top style="medium">
        <color rgb="FFC00000"/>
      </top>
      <bottom style="thin">
        <color theme="9" tint="-0.499984740745262"/>
      </bottom>
      <diagonal/>
    </border>
    <border>
      <left style="thin">
        <color theme="9" tint="-0.499984740745262"/>
      </left>
      <right/>
      <top style="medium">
        <color rgb="FFC00000"/>
      </top>
      <bottom style="thin">
        <color theme="9" tint="-0.499984740745262"/>
      </bottom>
      <diagonal/>
    </border>
    <border>
      <left/>
      <right style="thin">
        <color theme="9" tint="-0.499984740745262"/>
      </right>
      <top style="medium">
        <color rgb="FFC00000"/>
      </top>
      <bottom style="thin">
        <color theme="9" tint="-0.499984740745262"/>
      </bottom>
      <diagonal/>
    </border>
    <border>
      <left style="medium">
        <color rgb="FFC00000"/>
      </left>
      <right/>
      <top/>
      <bottom style="hair">
        <color theme="0" tint="-0.14996795556505021"/>
      </bottom>
      <diagonal/>
    </border>
    <border>
      <left/>
      <right style="medium">
        <color rgb="FFC00000"/>
      </right>
      <top/>
      <bottom style="hair">
        <color theme="0" tint="-0.14996795556505021"/>
      </bottom>
      <diagonal/>
    </border>
    <border>
      <left style="medium">
        <color rgb="FFC00000"/>
      </left>
      <right/>
      <top style="hair">
        <color theme="0" tint="-0.14996795556505021"/>
      </top>
      <bottom style="hair">
        <color theme="0" tint="-0.14996795556505021"/>
      </bottom>
      <diagonal/>
    </border>
    <border>
      <left/>
      <right style="medium">
        <color rgb="FFC00000"/>
      </right>
      <top style="hair">
        <color theme="0" tint="-0.14996795556505021"/>
      </top>
      <bottom style="hair">
        <color theme="0" tint="-0.14996795556505021"/>
      </bottom>
      <diagonal/>
    </border>
    <border>
      <left style="medium">
        <color rgb="FFC00000"/>
      </left>
      <right style="thin">
        <color theme="0" tint="-0.24994659260841701"/>
      </right>
      <top style="hair">
        <color theme="0" tint="-0.14996795556505021"/>
      </top>
      <bottom style="thin">
        <color theme="9" tint="-0.499984740745262"/>
      </bottom>
      <diagonal/>
    </border>
    <border>
      <left/>
      <right style="medium">
        <color rgb="FFC00000"/>
      </right>
      <top style="hair">
        <color theme="0" tint="-0.14996795556505021"/>
      </top>
      <bottom style="thin">
        <color theme="9" tint="-0.499984740745262"/>
      </bottom>
      <diagonal/>
    </border>
    <border>
      <left/>
      <right style="medium">
        <color rgb="FFC00000"/>
      </right>
      <top/>
      <bottom/>
      <diagonal/>
    </border>
    <border>
      <left style="medium">
        <color rgb="FFC00000"/>
      </left>
      <right/>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thin">
        <color rgb="FFC00000"/>
      </left>
      <right style="thin">
        <color rgb="FFC00000"/>
      </right>
      <top style="thin">
        <color rgb="FFC00000"/>
      </top>
      <bottom style="hair">
        <color rgb="FFC00000"/>
      </bottom>
      <diagonal/>
    </border>
    <border>
      <left style="thin">
        <color rgb="FFC00000"/>
      </left>
      <right style="thin">
        <color rgb="FFC00000"/>
      </right>
      <top style="hair">
        <color rgb="FFC00000"/>
      </top>
      <bottom style="hair">
        <color rgb="FFC00000"/>
      </bottom>
      <diagonal/>
    </border>
    <border>
      <left style="thin">
        <color rgb="FFC00000"/>
      </left>
      <right style="thin">
        <color rgb="FFC00000"/>
      </right>
      <top style="hair">
        <color rgb="FFC00000"/>
      </top>
      <bottom style="thin">
        <color rgb="FFC00000"/>
      </bottom>
      <diagonal/>
    </border>
    <border>
      <left style="medium">
        <color rgb="FFC00000"/>
      </left>
      <right style="medium">
        <color rgb="FFC00000"/>
      </right>
      <top style="thin">
        <color rgb="FFC00000"/>
      </top>
      <bottom style="thin">
        <color rgb="FFC00000"/>
      </bottom>
      <diagonal/>
    </border>
    <border>
      <left style="medium">
        <color rgb="FFC00000"/>
      </left>
      <right style="thin">
        <color theme="0" tint="-0.24994659260841701"/>
      </right>
      <top style="thin">
        <color theme="9" tint="-0.499984740745262"/>
      </top>
      <bottom style="medium">
        <color rgb="FFC00000"/>
      </bottom>
      <diagonal/>
    </border>
    <border>
      <left style="thin">
        <color theme="0" tint="-0.24994659260841701"/>
      </left>
      <right/>
      <top style="thin">
        <color theme="9" tint="-0.499984740745262"/>
      </top>
      <bottom style="medium">
        <color rgb="FFC00000"/>
      </bottom>
      <diagonal/>
    </border>
    <border>
      <left style="thin">
        <color theme="9" tint="-0.499984740745262"/>
      </left>
      <right/>
      <top style="thin">
        <color theme="9" tint="-0.499984740745262"/>
      </top>
      <bottom style="medium">
        <color rgb="FFC00000"/>
      </bottom>
      <diagonal/>
    </border>
    <border>
      <left/>
      <right style="thin">
        <color theme="9" tint="-0.499984740745262"/>
      </right>
      <top style="thin">
        <color theme="9" tint="-0.499984740745262"/>
      </top>
      <bottom style="medium">
        <color rgb="FFC00000"/>
      </bottom>
      <diagonal/>
    </border>
    <border>
      <left/>
      <right style="medium">
        <color rgb="FFC00000"/>
      </right>
      <top style="thin">
        <color theme="9" tint="-0.499984740745262"/>
      </top>
      <bottom style="medium">
        <color rgb="FFC00000"/>
      </bottom>
      <diagonal/>
    </border>
    <border>
      <left/>
      <right/>
      <top/>
      <bottom style="thin">
        <color theme="0" tint="-0.34998626667073579"/>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top/>
      <bottom style="thin">
        <color theme="0" tint="-0.24994659260841701"/>
      </bottom>
      <diagonal/>
    </border>
    <border>
      <left style="thick">
        <color rgb="FF333300"/>
      </left>
      <right/>
      <top style="thick">
        <color rgb="FF333300"/>
      </top>
      <bottom style="thick">
        <color rgb="FF333300"/>
      </bottom>
      <diagonal/>
    </border>
    <border>
      <left style="medium">
        <color theme="2" tint="-0.499984740745262"/>
      </left>
      <right style="thin">
        <color theme="2" tint="-9.9948118533890809E-2"/>
      </right>
      <top style="medium">
        <color theme="2" tint="-0.499984740745262"/>
      </top>
      <bottom style="medium">
        <color theme="2" tint="-0.499984740745262"/>
      </bottom>
      <diagonal/>
    </border>
    <border>
      <left style="thin">
        <color theme="2" tint="-9.9948118533890809E-2"/>
      </left>
      <right style="medium">
        <color theme="2" tint="-0.499984740745262"/>
      </right>
      <top style="medium">
        <color theme="2" tint="-0.499984740745262"/>
      </top>
      <bottom style="medium">
        <color theme="2" tint="-0.499984740745262"/>
      </bottom>
      <diagonal/>
    </border>
    <border>
      <left style="thin">
        <color theme="2" tint="-9.9948118533890809E-2"/>
      </left>
      <right style="thin">
        <color theme="2" tint="-9.9948118533890809E-2"/>
      </right>
      <top style="medium">
        <color theme="2" tint="-0.499984740745262"/>
      </top>
      <bottom style="medium">
        <color theme="2" tint="-0.499984740745262"/>
      </bottom>
      <diagonal/>
    </border>
    <border>
      <left style="medium">
        <color theme="2" tint="-0.499984740745262"/>
      </left>
      <right style="thin">
        <color theme="2" tint="-9.9948118533890809E-2"/>
      </right>
      <top style="medium">
        <color theme="2" tint="-0.499984740745262"/>
      </top>
      <bottom/>
      <diagonal/>
    </border>
    <border>
      <left style="thin">
        <color theme="2" tint="-9.9948118533890809E-2"/>
      </left>
      <right style="medium">
        <color theme="2" tint="-0.499984740745262"/>
      </right>
      <top style="medium">
        <color theme="2" tint="-0.499984740745262"/>
      </top>
      <bottom/>
      <diagonal/>
    </border>
    <border>
      <left style="thin">
        <color theme="2" tint="-0.499984740745262"/>
      </left>
      <right style="hair">
        <color theme="2" tint="-0.499984740745262"/>
      </right>
      <top style="thin">
        <color theme="2" tint="-0.499984740745262"/>
      </top>
      <bottom style="hair">
        <color theme="2" tint="-0.499984740745262"/>
      </bottom>
      <diagonal/>
    </border>
    <border>
      <left style="hair">
        <color theme="2" tint="-0.499984740745262"/>
      </left>
      <right style="thin">
        <color theme="2" tint="-0.499984740745262"/>
      </right>
      <top style="thin">
        <color theme="2" tint="-0.499984740745262"/>
      </top>
      <bottom style="hair">
        <color theme="2" tint="-0.499984740745262"/>
      </bottom>
      <diagonal/>
    </border>
    <border>
      <left style="thin">
        <color theme="2" tint="-0.499984740745262"/>
      </left>
      <right style="hair">
        <color theme="2" tint="-0.499984740745262"/>
      </right>
      <top style="hair">
        <color theme="2" tint="-0.499984740745262"/>
      </top>
      <bottom style="hair">
        <color theme="2" tint="-0.499984740745262"/>
      </bottom>
      <diagonal/>
    </border>
    <border>
      <left style="hair">
        <color theme="2" tint="-0.499984740745262"/>
      </left>
      <right style="thin">
        <color theme="2" tint="-0.499984740745262"/>
      </right>
      <top style="hair">
        <color theme="2" tint="-0.499984740745262"/>
      </top>
      <bottom style="hair">
        <color theme="2" tint="-0.499984740745262"/>
      </bottom>
      <diagonal/>
    </border>
    <border>
      <left style="thin">
        <color theme="2" tint="-0.499984740745262"/>
      </left>
      <right style="thin">
        <color theme="2" tint="-0.499984740745262"/>
      </right>
      <top style="medium">
        <color theme="2" tint="-0.499984740745262"/>
      </top>
      <bottom style="hair">
        <color theme="2" tint="-0.499984740745262"/>
      </bottom>
      <diagonal/>
    </border>
    <border>
      <left style="thin">
        <color theme="2" tint="-0.499984740745262"/>
      </left>
      <right style="thin">
        <color theme="2" tint="-0.499984740745262"/>
      </right>
      <top style="hair">
        <color theme="2" tint="-0.499984740745262"/>
      </top>
      <bottom style="hair">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hair">
        <color theme="2" tint="-0.499984740745262"/>
      </top>
      <bottom/>
      <diagonal/>
    </border>
    <border>
      <left/>
      <right style="thin">
        <color indexed="22"/>
      </right>
      <top style="thin">
        <color theme="0" tint="-0.24994659260841701"/>
      </top>
      <bottom/>
      <diagonal/>
    </border>
    <border>
      <left style="thick">
        <color indexed="59"/>
      </left>
      <right/>
      <top/>
      <bottom style="thin">
        <color theme="0" tint="-0.34998626667073579"/>
      </bottom>
      <diagonal/>
    </border>
    <border>
      <left style="medium">
        <color rgb="FFC00000"/>
      </left>
      <right/>
      <top style="medium">
        <color rgb="FFC00000"/>
      </top>
      <bottom style="medium">
        <color rgb="FFC00000"/>
      </bottom>
      <diagonal/>
    </border>
    <border>
      <left/>
      <right style="medium">
        <color rgb="FFC00000"/>
      </right>
      <top style="medium">
        <color rgb="FFC00000"/>
      </top>
      <bottom style="medium">
        <color rgb="FFC00000"/>
      </bottom>
      <diagonal/>
    </border>
    <border>
      <left/>
      <right/>
      <top style="thick">
        <color rgb="FF333300"/>
      </top>
      <bottom style="thick">
        <color rgb="FF333300"/>
      </bottom>
      <diagonal/>
    </border>
    <border>
      <left/>
      <right/>
      <top style="thin">
        <color indexed="22"/>
      </top>
      <bottom/>
      <diagonal/>
    </border>
    <border>
      <left style="thin">
        <color indexed="22"/>
      </left>
      <right/>
      <top style="thin">
        <color indexed="22"/>
      </top>
      <bottom/>
      <diagonal/>
    </border>
    <border>
      <left/>
      <right style="thin">
        <color indexed="22"/>
      </right>
      <top style="thin">
        <color indexed="22"/>
      </top>
      <bottom/>
      <diagonal/>
    </border>
    <border>
      <left/>
      <right/>
      <top/>
      <bottom style="thin">
        <color indexed="59"/>
      </bottom>
      <diagonal/>
    </border>
    <border>
      <left style="thick">
        <color indexed="59"/>
      </left>
      <right/>
      <top/>
      <bottom style="thin">
        <color rgb="FFC00000"/>
      </bottom>
      <diagonal/>
    </border>
    <border>
      <left/>
      <right/>
      <top/>
      <bottom style="thin">
        <color rgb="FFC00000"/>
      </bottom>
      <diagonal/>
    </border>
    <border>
      <left style="thin">
        <color theme="5" tint="-0.24994659260841701"/>
      </left>
      <right style="thin">
        <color theme="5" tint="-0.24994659260841701"/>
      </right>
      <top style="thin">
        <color theme="5" tint="-0.24994659260841701"/>
      </top>
      <bottom style="thin">
        <color theme="5" tint="0.39994506668294322"/>
      </bottom>
      <diagonal/>
    </border>
    <border>
      <left style="thin">
        <color theme="5" tint="-0.24994659260841701"/>
      </left>
      <right style="thin">
        <color theme="5" tint="-0.24994659260841701"/>
      </right>
      <top style="thin">
        <color theme="5" tint="0.39994506668294322"/>
      </top>
      <bottom style="thin">
        <color theme="5" tint="0.39994506668294322"/>
      </bottom>
      <diagonal/>
    </border>
    <border>
      <left style="thin">
        <color theme="5" tint="-0.24994659260841701"/>
      </left>
      <right style="thin">
        <color theme="5" tint="-0.24994659260841701"/>
      </right>
      <top style="thin">
        <color theme="5" tint="0.39994506668294322"/>
      </top>
      <bottom style="thin">
        <color theme="5" tint="-0.24994659260841701"/>
      </bottom>
      <diagonal/>
    </border>
    <border>
      <left style="thin">
        <color theme="5" tint="-0.24994659260841701"/>
      </left>
      <right style="thin">
        <color theme="5" tint="0.39994506668294322"/>
      </right>
      <top style="thin">
        <color theme="5" tint="-0.24994659260841701"/>
      </top>
      <bottom style="thin">
        <color theme="5" tint="0.39994506668294322"/>
      </bottom>
      <diagonal/>
    </border>
    <border>
      <left style="thin">
        <color theme="5" tint="0.39994506668294322"/>
      </left>
      <right style="thin">
        <color theme="5" tint="0.39994506668294322"/>
      </right>
      <top style="thin">
        <color theme="5" tint="-0.24994659260841701"/>
      </top>
      <bottom style="thin">
        <color theme="5" tint="0.39994506668294322"/>
      </bottom>
      <diagonal/>
    </border>
    <border>
      <left style="thin">
        <color theme="5" tint="0.39994506668294322"/>
      </left>
      <right style="thin">
        <color theme="5" tint="-0.24994659260841701"/>
      </right>
      <top style="thin">
        <color theme="5" tint="-0.24994659260841701"/>
      </top>
      <bottom style="thin">
        <color theme="5" tint="0.39994506668294322"/>
      </bottom>
      <diagonal/>
    </border>
    <border>
      <left style="thin">
        <color theme="5" tint="-0.24994659260841701"/>
      </left>
      <right style="thin">
        <color theme="5" tint="0.39994506668294322"/>
      </right>
      <top style="thin">
        <color theme="5" tint="0.39994506668294322"/>
      </top>
      <bottom style="thin">
        <color theme="5" tint="0.39994506668294322"/>
      </bottom>
      <diagonal/>
    </border>
    <border>
      <left style="thin">
        <color theme="5" tint="0.39994506668294322"/>
      </left>
      <right style="thin">
        <color theme="5" tint="0.39994506668294322"/>
      </right>
      <top style="thin">
        <color theme="5" tint="0.39994506668294322"/>
      </top>
      <bottom style="thin">
        <color theme="5" tint="0.39994506668294322"/>
      </bottom>
      <diagonal/>
    </border>
    <border>
      <left style="thin">
        <color theme="5" tint="0.39994506668294322"/>
      </left>
      <right style="thin">
        <color theme="5" tint="-0.24994659260841701"/>
      </right>
      <top style="thin">
        <color theme="5" tint="0.39994506668294322"/>
      </top>
      <bottom style="thin">
        <color theme="5" tint="0.39994506668294322"/>
      </bottom>
      <diagonal/>
    </border>
    <border>
      <left style="thin">
        <color theme="5" tint="-0.24994659260841701"/>
      </left>
      <right style="thin">
        <color theme="5" tint="0.39994506668294322"/>
      </right>
      <top style="thin">
        <color theme="5" tint="0.39994506668294322"/>
      </top>
      <bottom style="thin">
        <color theme="5" tint="-0.24994659260841701"/>
      </bottom>
      <diagonal/>
    </border>
    <border>
      <left style="thin">
        <color theme="5" tint="0.39994506668294322"/>
      </left>
      <right style="thin">
        <color theme="5" tint="0.39994506668294322"/>
      </right>
      <top style="thin">
        <color theme="5" tint="0.39994506668294322"/>
      </top>
      <bottom style="thin">
        <color theme="5" tint="-0.24994659260841701"/>
      </bottom>
      <diagonal/>
    </border>
    <border>
      <left style="thin">
        <color theme="5" tint="0.39994506668294322"/>
      </left>
      <right style="thin">
        <color theme="5" tint="-0.24994659260841701"/>
      </right>
      <top style="thin">
        <color theme="5" tint="0.39994506668294322"/>
      </top>
      <bottom style="thin">
        <color theme="5" tint="-0.24994659260841701"/>
      </bottom>
      <diagonal/>
    </border>
    <border>
      <left style="thin">
        <color theme="5" tint="-0.24994659260841701"/>
      </left>
      <right style="thin">
        <color theme="5" tint="-0.24994659260841701"/>
      </right>
      <top style="thin">
        <color theme="5" tint="0.39994506668294322"/>
      </top>
      <bottom/>
      <diagonal/>
    </border>
    <border>
      <left style="thin">
        <color theme="5" tint="-0.24994659260841701"/>
      </left>
      <right style="thin">
        <color theme="5" tint="-0.24994659260841701"/>
      </right>
      <top style="thin">
        <color theme="5" tint="-0.24994659260841701"/>
      </top>
      <bottom style="medium">
        <color theme="5" tint="-0.24994659260841701"/>
      </bottom>
      <diagonal/>
    </border>
    <border>
      <left style="thin">
        <color theme="5" tint="-0.24994659260841701"/>
      </left>
      <right style="thin">
        <color theme="5" tint="0.39994506668294322"/>
      </right>
      <top style="thin">
        <color theme="5" tint="0.39994506668294322"/>
      </top>
      <bottom/>
      <diagonal/>
    </border>
    <border>
      <left style="thin">
        <color theme="5" tint="0.39994506668294322"/>
      </left>
      <right style="thin">
        <color theme="5" tint="0.39994506668294322"/>
      </right>
      <top style="thin">
        <color theme="5" tint="0.39994506668294322"/>
      </top>
      <bottom/>
      <diagonal/>
    </border>
    <border>
      <left style="thin">
        <color theme="5" tint="0.39994506668294322"/>
      </left>
      <right style="thin">
        <color theme="5" tint="-0.24994659260841701"/>
      </right>
      <top style="thin">
        <color theme="5" tint="0.39994506668294322"/>
      </top>
      <bottom/>
      <diagonal/>
    </border>
    <border>
      <left style="thin">
        <color theme="5" tint="-0.24994659260841701"/>
      </left>
      <right style="thin">
        <color theme="5" tint="0.39994506668294322"/>
      </right>
      <top style="thin">
        <color theme="5" tint="-0.24994659260841701"/>
      </top>
      <bottom style="medium">
        <color theme="5" tint="-0.24994659260841701"/>
      </bottom>
      <diagonal/>
    </border>
    <border>
      <left style="thin">
        <color theme="5" tint="0.39994506668294322"/>
      </left>
      <right style="thin">
        <color theme="5" tint="0.39994506668294322"/>
      </right>
      <top style="thin">
        <color theme="5" tint="-0.24994659260841701"/>
      </top>
      <bottom style="medium">
        <color theme="5" tint="-0.24994659260841701"/>
      </bottom>
      <diagonal/>
    </border>
    <border>
      <left style="thin">
        <color theme="5" tint="0.39994506668294322"/>
      </left>
      <right style="thin">
        <color theme="5" tint="-0.24994659260841701"/>
      </right>
      <top style="thin">
        <color theme="5" tint="-0.24994659260841701"/>
      </top>
      <bottom style="medium">
        <color theme="5" tint="-0.24994659260841701"/>
      </bottom>
      <diagonal/>
    </border>
    <border>
      <left/>
      <right/>
      <top style="hair">
        <color theme="0" tint="-0.14996795556505021"/>
      </top>
      <bottom style="thin">
        <color theme="9" tint="-0.499984740745262"/>
      </bottom>
      <diagonal/>
    </border>
    <border>
      <left/>
      <right/>
      <top style="thin">
        <color theme="9" tint="-0.499984740745262"/>
      </top>
      <bottom style="medium">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style="thin">
        <color rgb="FFC00000"/>
      </left>
      <right/>
      <top/>
      <bottom/>
      <diagonal/>
    </border>
    <border>
      <left/>
      <right style="thin">
        <color rgb="FFC00000"/>
      </right>
      <top/>
      <bottom/>
      <diagonal/>
    </border>
    <border>
      <left style="thin">
        <color rgb="FFC00000"/>
      </left>
      <right/>
      <top/>
      <bottom style="thin">
        <color rgb="FFC00000"/>
      </bottom>
      <diagonal/>
    </border>
    <border>
      <left/>
      <right style="thin">
        <color rgb="FFC00000"/>
      </right>
      <top/>
      <bottom style="thin">
        <color rgb="FFC00000"/>
      </bottom>
      <diagonal/>
    </border>
    <border>
      <left style="medium">
        <color rgb="FFC00000"/>
      </left>
      <right/>
      <top style="thin">
        <color rgb="FFC00000"/>
      </top>
      <bottom style="medium">
        <color rgb="FFC00000"/>
      </bottom>
      <diagonal/>
    </border>
    <border>
      <left/>
      <right/>
      <top style="thin">
        <color rgb="FFC00000"/>
      </top>
      <bottom style="medium">
        <color rgb="FFC00000"/>
      </bottom>
      <diagonal/>
    </border>
    <border>
      <left/>
      <right style="thin">
        <color rgb="FFC00000"/>
      </right>
      <top style="thin">
        <color rgb="FFC00000"/>
      </top>
      <bottom style="medium">
        <color rgb="FFC00000"/>
      </bottom>
      <diagonal/>
    </border>
    <border>
      <left style="thin">
        <color theme="5" tint="0.39994506668294322"/>
      </left>
      <right style="thin">
        <color theme="5" tint="0.39994506668294322"/>
      </right>
      <top style="thin">
        <color theme="5" tint="0.39994506668294322"/>
      </top>
      <bottom style="medium">
        <color rgb="FFC00000"/>
      </bottom>
      <diagonal/>
    </border>
    <border>
      <left style="thin">
        <color rgb="FFC00000"/>
      </left>
      <right style="thin">
        <color theme="9" tint="0.59996337778862885"/>
      </right>
      <top style="thin">
        <color rgb="FFC00000"/>
      </top>
      <bottom style="thin">
        <color theme="9" tint="0.59996337778862885"/>
      </bottom>
      <diagonal/>
    </border>
    <border>
      <left style="thin">
        <color theme="9" tint="0.59996337778862885"/>
      </left>
      <right style="thin">
        <color rgb="FFC00000"/>
      </right>
      <top style="thin">
        <color rgb="FFC00000"/>
      </top>
      <bottom style="thin">
        <color theme="9" tint="0.59996337778862885"/>
      </bottom>
      <diagonal/>
    </border>
    <border>
      <left style="thin">
        <color rgb="FFC00000"/>
      </left>
      <right style="thin">
        <color theme="9" tint="0.59996337778862885"/>
      </right>
      <top style="thin">
        <color theme="9" tint="0.59996337778862885"/>
      </top>
      <bottom style="thin">
        <color theme="9" tint="0.59996337778862885"/>
      </bottom>
      <diagonal/>
    </border>
    <border>
      <left style="thin">
        <color theme="9" tint="0.59996337778862885"/>
      </left>
      <right style="thin">
        <color rgb="FFC00000"/>
      </right>
      <top style="thin">
        <color theme="9" tint="0.59996337778862885"/>
      </top>
      <bottom style="thin">
        <color theme="9" tint="0.59996337778862885"/>
      </bottom>
      <diagonal/>
    </border>
    <border>
      <left style="thin">
        <color rgb="FFC00000"/>
      </left>
      <right style="thin">
        <color theme="9" tint="0.59996337778862885"/>
      </right>
      <top style="thin">
        <color theme="9" tint="0.59996337778862885"/>
      </top>
      <bottom style="thin">
        <color rgb="FFC00000"/>
      </bottom>
      <diagonal/>
    </border>
    <border>
      <left style="thin">
        <color theme="9" tint="0.59996337778862885"/>
      </left>
      <right style="thin">
        <color rgb="FFC00000"/>
      </right>
      <top style="thin">
        <color theme="9" tint="0.59996337778862885"/>
      </top>
      <bottom style="thin">
        <color rgb="FFC00000"/>
      </bottom>
      <diagonal/>
    </border>
    <border>
      <left style="thin">
        <color rgb="FFC00000"/>
      </left>
      <right style="thin">
        <color theme="5" tint="0.59996337778862885"/>
      </right>
      <top style="thin">
        <color rgb="FFC00000"/>
      </top>
      <bottom style="thin">
        <color theme="5" tint="0.59996337778862885"/>
      </bottom>
      <diagonal/>
    </border>
    <border>
      <left style="thin">
        <color theme="5" tint="0.59996337778862885"/>
      </left>
      <right style="thin">
        <color rgb="FFC00000"/>
      </right>
      <top style="thin">
        <color rgb="FFC00000"/>
      </top>
      <bottom style="thin">
        <color theme="5" tint="0.59996337778862885"/>
      </bottom>
      <diagonal/>
    </border>
    <border>
      <left style="thin">
        <color rgb="FFC00000"/>
      </left>
      <right style="thin">
        <color theme="5" tint="0.59996337778862885"/>
      </right>
      <top style="thin">
        <color theme="5" tint="0.59996337778862885"/>
      </top>
      <bottom style="thin">
        <color theme="5" tint="0.59996337778862885"/>
      </bottom>
      <diagonal/>
    </border>
    <border>
      <left style="thin">
        <color theme="5" tint="0.59996337778862885"/>
      </left>
      <right style="thin">
        <color rgb="FFC00000"/>
      </right>
      <top style="thin">
        <color theme="5" tint="0.59996337778862885"/>
      </top>
      <bottom style="thin">
        <color theme="5" tint="0.59996337778862885"/>
      </bottom>
      <diagonal/>
    </border>
    <border>
      <left style="thin">
        <color rgb="FFC00000"/>
      </left>
      <right style="thin">
        <color theme="5" tint="0.59996337778862885"/>
      </right>
      <top style="thin">
        <color theme="5" tint="0.59996337778862885"/>
      </top>
      <bottom style="thin">
        <color rgb="FFC00000"/>
      </bottom>
      <diagonal/>
    </border>
    <border>
      <left style="thin">
        <color theme="5" tint="0.59996337778862885"/>
      </left>
      <right style="thin">
        <color rgb="FFC00000"/>
      </right>
      <top style="thin">
        <color theme="5" tint="0.59996337778862885"/>
      </top>
      <bottom style="thin">
        <color rgb="FFC00000"/>
      </bottom>
      <diagonal/>
    </border>
    <border>
      <left style="thin">
        <color rgb="FFC00000"/>
      </left>
      <right style="thin">
        <color rgb="FFC00000"/>
      </right>
      <top style="thin">
        <color rgb="FFC00000"/>
      </top>
      <bottom style="thin">
        <color theme="5" tint="0.59996337778862885"/>
      </bottom>
      <diagonal/>
    </border>
    <border>
      <left style="thin">
        <color rgb="FFC00000"/>
      </left>
      <right style="thin">
        <color rgb="FFC00000"/>
      </right>
      <top style="thin">
        <color theme="5" tint="0.59996337778862885"/>
      </top>
      <bottom style="thin">
        <color theme="5" tint="0.59996337778862885"/>
      </bottom>
      <diagonal/>
    </border>
    <border>
      <left style="thin">
        <color rgb="FFC00000"/>
      </left>
      <right style="thin">
        <color rgb="FFC00000"/>
      </right>
      <top style="thin">
        <color theme="5" tint="0.59996337778862885"/>
      </top>
      <bottom style="thin">
        <color rgb="FFC00000"/>
      </bottom>
      <diagonal/>
    </border>
    <border>
      <left style="thin">
        <color theme="9" tint="0.59996337778862885"/>
      </left>
      <right style="thin">
        <color theme="9" tint="0.59996337778862885"/>
      </right>
      <top style="thin">
        <color rgb="FFC00000"/>
      </top>
      <bottom style="thin">
        <color theme="9" tint="0.59996337778862885"/>
      </bottom>
      <diagonal/>
    </border>
    <border>
      <left style="thin">
        <color theme="9" tint="0.59996337778862885"/>
      </left>
      <right style="thin">
        <color theme="9" tint="0.59996337778862885"/>
      </right>
      <top style="thin">
        <color theme="9" tint="0.59996337778862885"/>
      </top>
      <bottom style="thin">
        <color theme="9" tint="0.59996337778862885"/>
      </bottom>
      <diagonal/>
    </border>
    <border>
      <left style="thin">
        <color theme="9" tint="0.59996337778862885"/>
      </left>
      <right style="thin">
        <color theme="9" tint="0.59996337778862885"/>
      </right>
      <top style="thin">
        <color theme="9" tint="0.59996337778862885"/>
      </top>
      <bottom style="thin">
        <color rgb="FFC00000"/>
      </bottom>
      <diagonal/>
    </border>
    <border>
      <left style="medium">
        <color rgb="FFC00000"/>
      </left>
      <right style="thin">
        <color theme="0" tint="-0.24994659260841701"/>
      </right>
      <top style="medium">
        <color rgb="FFC00000"/>
      </top>
      <bottom style="thin">
        <color rgb="FFC00000"/>
      </bottom>
      <diagonal/>
    </border>
    <border>
      <left style="thin">
        <color theme="0" tint="-0.24994659260841701"/>
      </left>
      <right/>
      <top style="medium">
        <color rgb="FFC00000"/>
      </top>
      <bottom style="thin">
        <color rgb="FFC00000"/>
      </bottom>
      <diagonal/>
    </border>
    <border>
      <left style="thin">
        <color theme="9" tint="-0.499984740745262"/>
      </left>
      <right/>
      <top style="medium">
        <color rgb="FFC00000"/>
      </top>
      <bottom style="thin">
        <color rgb="FFC00000"/>
      </bottom>
      <diagonal/>
    </border>
    <border>
      <left/>
      <right style="thin">
        <color theme="9" tint="-0.499984740745262"/>
      </right>
      <top style="medium">
        <color rgb="FFC00000"/>
      </top>
      <bottom style="thin">
        <color rgb="FFC00000"/>
      </bottom>
      <diagonal/>
    </border>
    <border>
      <left/>
      <right style="thin">
        <color rgb="FFC00000"/>
      </right>
      <top style="medium">
        <color rgb="FFC00000"/>
      </top>
      <bottom style="thin">
        <color rgb="FFC00000"/>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5" tint="0.59996337778862885"/>
      </left>
      <right style="thin">
        <color theme="5" tint="0.59996337778862885"/>
      </right>
      <top style="thin">
        <color rgb="FFC00000"/>
      </top>
      <bottom style="thin">
        <color theme="5" tint="0.59996337778862885"/>
      </bottom>
      <diagonal/>
    </border>
    <border>
      <left style="thin">
        <color theme="5" tint="0.59996337778862885"/>
      </left>
      <right style="thin">
        <color theme="5" tint="0.59996337778862885"/>
      </right>
      <top style="thin">
        <color theme="5" tint="0.59996337778862885"/>
      </top>
      <bottom style="thin">
        <color theme="5" tint="0.59996337778862885"/>
      </bottom>
      <diagonal/>
    </border>
    <border>
      <left style="thin">
        <color theme="5" tint="0.59996337778862885"/>
      </left>
      <right style="thin">
        <color theme="5" tint="0.59996337778862885"/>
      </right>
      <top style="thin">
        <color theme="5" tint="0.59996337778862885"/>
      </top>
      <bottom style="thin">
        <color rgb="FFC00000"/>
      </bottom>
      <diagonal/>
    </border>
    <border>
      <left style="thick">
        <color rgb="FF333300"/>
      </left>
      <right style="thin">
        <color rgb="FFFFFFCC"/>
      </right>
      <top style="thick">
        <color rgb="FF333300"/>
      </top>
      <bottom style="thick">
        <color rgb="FF333300"/>
      </bottom>
      <diagonal/>
    </border>
    <border>
      <left style="thin">
        <color rgb="FFFFFFCC"/>
      </left>
      <right style="thin">
        <color rgb="FFFFFFCC"/>
      </right>
      <top style="thick">
        <color rgb="FF333300"/>
      </top>
      <bottom style="thick">
        <color rgb="FF333300"/>
      </bottom>
      <diagonal/>
    </border>
    <border>
      <left style="thick">
        <color rgb="FF996633"/>
      </left>
      <right style="thick">
        <color rgb="FF996633"/>
      </right>
      <top style="thick">
        <color rgb="FF996600"/>
      </top>
      <bottom style="thick">
        <color rgb="FF996600"/>
      </bottom>
      <diagonal/>
    </border>
    <border>
      <left style="thin">
        <color rgb="FFFFFFCC"/>
      </left>
      <right style="thick">
        <color rgb="FF996633"/>
      </right>
      <top style="thick">
        <color rgb="FF996600"/>
      </top>
      <bottom style="thick">
        <color rgb="FF996600"/>
      </bottom>
      <diagonal/>
    </border>
    <border>
      <left/>
      <right style="thin">
        <color theme="2" tint="-0.499984740745262"/>
      </right>
      <top/>
      <bottom/>
      <diagonal/>
    </border>
    <border>
      <left style="thin">
        <color rgb="FFC00000"/>
      </left>
      <right/>
      <top style="thin">
        <color rgb="FFC00000"/>
      </top>
      <bottom style="thin">
        <color theme="9" tint="0.59996337778862885"/>
      </bottom>
      <diagonal/>
    </border>
    <border>
      <left/>
      <right/>
      <top style="thin">
        <color rgb="FFC00000"/>
      </top>
      <bottom style="thin">
        <color theme="9" tint="0.59996337778862885"/>
      </bottom>
      <diagonal/>
    </border>
    <border>
      <left/>
      <right style="thin">
        <color rgb="FFC00000"/>
      </right>
      <top style="thin">
        <color rgb="FFC00000"/>
      </top>
      <bottom style="thin">
        <color theme="9" tint="0.59996337778862885"/>
      </bottom>
      <diagonal/>
    </border>
    <border>
      <left style="thin">
        <color rgb="FFC00000"/>
      </left>
      <right/>
      <top style="thin">
        <color theme="9" tint="0.59996337778862885"/>
      </top>
      <bottom style="thin">
        <color theme="9" tint="0.59996337778862885"/>
      </bottom>
      <diagonal/>
    </border>
    <border>
      <left/>
      <right/>
      <top style="thin">
        <color theme="9" tint="0.59996337778862885"/>
      </top>
      <bottom style="thin">
        <color theme="9" tint="0.59996337778862885"/>
      </bottom>
      <diagonal/>
    </border>
    <border>
      <left/>
      <right style="thin">
        <color rgb="FFC00000"/>
      </right>
      <top style="thin">
        <color theme="9" tint="0.59996337778862885"/>
      </top>
      <bottom style="thin">
        <color theme="9" tint="0.59996337778862885"/>
      </bottom>
      <diagonal/>
    </border>
    <border>
      <left style="thin">
        <color rgb="FFC00000"/>
      </left>
      <right/>
      <top style="thin">
        <color theme="9" tint="0.59996337778862885"/>
      </top>
      <bottom style="thin">
        <color rgb="FFC00000"/>
      </bottom>
      <diagonal/>
    </border>
    <border>
      <left/>
      <right/>
      <top style="thin">
        <color theme="9" tint="0.59996337778862885"/>
      </top>
      <bottom style="thin">
        <color rgb="FFC00000"/>
      </bottom>
      <diagonal/>
    </border>
    <border>
      <left/>
      <right style="thin">
        <color rgb="FFC00000"/>
      </right>
      <top style="thin">
        <color theme="9" tint="0.59996337778862885"/>
      </top>
      <bottom style="thin">
        <color rgb="FFC00000"/>
      </bottom>
      <diagonal/>
    </border>
    <border>
      <left style="thick">
        <color theme="5" tint="-0.24994659260841701"/>
      </left>
      <right/>
      <top style="thick">
        <color theme="5" tint="-0.24994659260841701"/>
      </top>
      <bottom style="thick">
        <color theme="5" tint="-0.24994659260841701"/>
      </bottom>
      <diagonal/>
    </border>
    <border>
      <left/>
      <right/>
      <top style="thick">
        <color theme="5" tint="-0.24994659260841701"/>
      </top>
      <bottom style="thick">
        <color theme="5" tint="-0.24994659260841701"/>
      </bottom>
      <diagonal/>
    </border>
    <border>
      <left/>
      <right style="thick">
        <color theme="5" tint="-0.24994659260841701"/>
      </right>
      <top style="thick">
        <color theme="5" tint="-0.24994659260841701"/>
      </top>
      <bottom style="thick">
        <color theme="5" tint="-0.24994659260841701"/>
      </bottom>
      <diagonal/>
    </border>
    <border>
      <left style="thick">
        <color theme="3" tint="-0.499984740745262"/>
      </left>
      <right/>
      <top style="thick">
        <color theme="3" tint="-0.499984740745262"/>
      </top>
      <bottom style="thick">
        <color theme="3" tint="-0.499984740745262"/>
      </bottom>
      <diagonal/>
    </border>
    <border>
      <left/>
      <right/>
      <top style="thick">
        <color theme="3" tint="-0.499984740745262"/>
      </top>
      <bottom style="thick">
        <color theme="3" tint="-0.499984740745262"/>
      </bottom>
      <diagonal/>
    </border>
    <border>
      <left/>
      <right style="thick">
        <color theme="3" tint="-0.499984740745262"/>
      </right>
      <top style="thick">
        <color theme="3" tint="-0.499984740745262"/>
      </top>
      <bottom style="thick">
        <color theme="3" tint="-0.499984740745262"/>
      </bottom>
      <diagonal/>
    </border>
    <border>
      <left style="thick">
        <color theme="6" tint="-0.499984740745262"/>
      </left>
      <right/>
      <top style="thick">
        <color theme="6" tint="-0.499984740745262"/>
      </top>
      <bottom style="thick">
        <color theme="6" tint="-0.499984740745262"/>
      </bottom>
      <diagonal/>
    </border>
    <border>
      <left/>
      <right/>
      <top style="thick">
        <color theme="6" tint="-0.499984740745262"/>
      </top>
      <bottom style="thick">
        <color theme="6" tint="-0.499984740745262"/>
      </bottom>
      <diagonal/>
    </border>
    <border>
      <left/>
      <right style="thick">
        <color theme="6" tint="-0.499984740745262"/>
      </right>
      <top style="thick">
        <color theme="6" tint="-0.499984740745262"/>
      </top>
      <bottom style="thick">
        <color theme="6" tint="-0.499984740745262"/>
      </bottom>
      <diagonal/>
    </border>
    <border>
      <left style="thin">
        <color rgb="FFC00000"/>
      </left>
      <right/>
      <top style="thin">
        <color rgb="FFC00000"/>
      </top>
      <bottom style="thin">
        <color theme="5" tint="0.59996337778862885"/>
      </bottom>
      <diagonal/>
    </border>
    <border>
      <left style="thin">
        <color rgb="FFC00000"/>
      </left>
      <right/>
      <top style="thin">
        <color theme="5" tint="0.59996337778862885"/>
      </top>
      <bottom style="thin">
        <color theme="5" tint="0.59996337778862885"/>
      </bottom>
      <diagonal/>
    </border>
    <border>
      <left style="thin">
        <color rgb="FFC00000"/>
      </left>
      <right/>
      <top style="thin">
        <color theme="5" tint="0.59996337778862885"/>
      </top>
      <bottom style="thin">
        <color rgb="FFC00000"/>
      </bottom>
      <diagonal/>
    </border>
    <border>
      <left style="thin">
        <color theme="9" tint="0.39994506668294322"/>
      </left>
      <right style="thin">
        <color theme="9" tint="0.39994506668294322"/>
      </right>
      <top style="thin">
        <color rgb="FFC00000"/>
      </top>
      <bottom style="thin">
        <color theme="5" tint="0.59996337778862885"/>
      </bottom>
      <diagonal/>
    </border>
    <border>
      <left style="thin">
        <color theme="9" tint="0.39994506668294322"/>
      </left>
      <right style="thin">
        <color theme="9" tint="0.39994506668294322"/>
      </right>
      <top style="thin">
        <color theme="5" tint="0.59996337778862885"/>
      </top>
      <bottom style="thin">
        <color theme="5" tint="0.59996337778862885"/>
      </bottom>
      <diagonal/>
    </border>
    <border>
      <left style="thin">
        <color theme="9" tint="0.39994506668294322"/>
      </left>
      <right style="thin">
        <color theme="9" tint="0.39994506668294322"/>
      </right>
      <top style="thin">
        <color theme="5" tint="0.59996337778862885"/>
      </top>
      <bottom style="thin">
        <color rgb="FFC00000"/>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ck">
        <color indexed="59"/>
      </left>
      <right/>
      <top/>
      <bottom/>
      <diagonal/>
    </border>
    <border>
      <left style="medium">
        <color rgb="FFC00000"/>
      </left>
      <right style="medium">
        <color rgb="FFC00000"/>
      </right>
      <top style="medium">
        <color rgb="FFC00000"/>
      </top>
      <bottom style="thin">
        <color theme="5" tint="0.39994506668294322"/>
      </bottom>
      <diagonal/>
    </border>
    <border>
      <left style="medium">
        <color rgb="FFC00000"/>
      </left>
      <right style="medium">
        <color rgb="FFC00000"/>
      </right>
      <top style="thin">
        <color theme="5" tint="0.39994506668294322"/>
      </top>
      <bottom style="thin">
        <color theme="5" tint="0.39994506668294322"/>
      </bottom>
      <diagonal/>
    </border>
    <border>
      <left style="medium">
        <color rgb="FFC00000"/>
      </left>
      <right style="medium">
        <color rgb="FFC00000"/>
      </right>
      <top style="thin">
        <color theme="5" tint="0.39994506668294322"/>
      </top>
      <bottom style="medium">
        <color rgb="FFC00000"/>
      </bottom>
      <diagonal/>
    </border>
    <border>
      <left style="thin">
        <color theme="2" tint="-0.499984740745262"/>
      </left>
      <right/>
      <top/>
      <bottom/>
      <diagonal/>
    </border>
    <border>
      <left style="thick">
        <color rgb="FF996633"/>
      </left>
      <right style="thin">
        <color theme="2"/>
      </right>
      <top style="thick">
        <color rgb="FF996600"/>
      </top>
      <bottom style="thick">
        <color rgb="FF996600"/>
      </bottom>
      <diagonal/>
    </border>
    <border>
      <left style="thin">
        <color theme="2"/>
      </left>
      <right style="thin">
        <color theme="2"/>
      </right>
      <top style="thick">
        <color rgb="FF996600"/>
      </top>
      <bottom style="thick">
        <color rgb="FF996600"/>
      </bottom>
      <diagonal/>
    </border>
    <border>
      <left style="thin">
        <color theme="2"/>
      </left>
      <right style="thick">
        <color rgb="FF996600"/>
      </right>
      <top style="thick">
        <color rgb="FF996600"/>
      </top>
      <bottom style="thick">
        <color rgb="FF996600"/>
      </bottom>
      <diagonal/>
    </border>
    <border>
      <left style="thin">
        <color theme="0" tint="-0.24994659260841701"/>
      </left>
      <right/>
      <top style="thick">
        <color indexed="59"/>
      </top>
      <bottom/>
      <diagonal/>
    </border>
    <border>
      <left style="medium">
        <color rgb="FF996633"/>
      </left>
      <right style="thin">
        <color theme="2"/>
      </right>
      <top style="medium">
        <color rgb="FF996633"/>
      </top>
      <bottom style="medium">
        <color rgb="FF996633"/>
      </bottom>
      <diagonal/>
    </border>
    <border>
      <left style="thin">
        <color theme="2"/>
      </left>
      <right style="medium">
        <color rgb="FF996633"/>
      </right>
      <top style="medium">
        <color rgb="FF996633"/>
      </top>
      <bottom style="medium">
        <color rgb="FF996633"/>
      </bottom>
      <diagonal/>
    </border>
    <border>
      <left style="thin">
        <color rgb="FFC00000"/>
      </left>
      <right style="thin">
        <color rgb="FFC00000"/>
      </right>
      <top style="thin">
        <color rgb="FFC00000"/>
      </top>
      <bottom style="thin">
        <color theme="9" tint="0.39994506668294322"/>
      </bottom>
      <diagonal/>
    </border>
    <border>
      <left style="thin">
        <color rgb="FFC00000"/>
      </left>
      <right style="thin">
        <color rgb="FFC00000"/>
      </right>
      <top style="thin">
        <color theme="9" tint="0.39994506668294322"/>
      </top>
      <bottom style="thin">
        <color theme="9" tint="0.39994506668294322"/>
      </bottom>
      <diagonal/>
    </border>
    <border>
      <left style="thin">
        <color rgb="FFC00000"/>
      </left>
      <right style="thin">
        <color rgb="FFC00000"/>
      </right>
      <top style="thin">
        <color theme="9" tint="0.39994506668294322"/>
      </top>
      <bottom style="thin">
        <color rgb="FFC00000"/>
      </bottom>
      <diagonal/>
    </border>
    <border>
      <left style="thin">
        <color theme="2"/>
      </left>
      <right style="thin">
        <color theme="2"/>
      </right>
      <top style="medium">
        <color rgb="FF996633"/>
      </top>
      <bottom style="medium">
        <color rgb="FF996633"/>
      </bottom>
      <diagonal/>
    </border>
    <border>
      <left style="thin">
        <color rgb="FFC00000"/>
      </left>
      <right style="thin">
        <color rgb="FFC00000"/>
      </right>
      <top style="medium">
        <color rgb="FF996633"/>
      </top>
      <bottom style="thin">
        <color theme="9" tint="0.39994506668294322"/>
      </bottom>
      <diagonal/>
    </border>
    <border>
      <left style="thin">
        <color rgb="FF996633"/>
      </left>
      <right style="thin">
        <color rgb="FF996633"/>
      </right>
      <top style="thin">
        <color rgb="FF996633"/>
      </top>
      <bottom style="thin">
        <color rgb="FF996633"/>
      </bottom>
      <diagonal/>
    </border>
    <border>
      <left style="thin">
        <color rgb="FFC00000"/>
      </left>
      <right style="thin">
        <color rgb="FFC00000"/>
      </right>
      <top style="thin">
        <color theme="9" tint="0.39994506668294322"/>
      </top>
      <bottom/>
      <diagonal/>
    </border>
    <border>
      <left style="thin">
        <color theme="5" tint="-0.499984740745262"/>
      </left>
      <right/>
      <top style="thin">
        <color theme="5" tint="-0.499984740745262"/>
      </top>
      <bottom style="thin">
        <color theme="2"/>
      </bottom>
      <diagonal/>
    </border>
    <border>
      <left/>
      <right style="thin">
        <color theme="5" tint="-0.499984740745262"/>
      </right>
      <top style="thin">
        <color theme="5" tint="-0.499984740745262"/>
      </top>
      <bottom style="thin">
        <color theme="2"/>
      </bottom>
      <diagonal/>
    </border>
    <border>
      <left style="thin">
        <color theme="5" tint="-0.499984740745262"/>
      </left>
      <right/>
      <top style="thin">
        <color theme="2"/>
      </top>
      <bottom style="thin">
        <color theme="2"/>
      </bottom>
      <diagonal/>
    </border>
    <border>
      <left/>
      <right style="thin">
        <color theme="5" tint="-0.499984740745262"/>
      </right>
      <top style="thin">
        <color theme="2"/>
      </top>
      <bottom style="thin">
        <color theme="2"/>
      </bottom>
      <diagonal/>
    </border>
    <border>
      <left style="thin">
        <color theme="5" tint="-0.499984740745262"/>
      </left>
      <right/>
      <top style="thin">
        <color theme="2"/>
      </top>
      <bottom style="thin">
        <color theme="5" tint="-0.499984740745262"/>
      </bottom>
      <diagonal/>
    </border>
    <border>
      <left/>
      <right style="thin">
        <color theme="5" tint="-0.499984740745262"/>
      </right>
      <top style="thin">
        <color theme="2"/>
      </top>
      <bottom style="thin">
        <color theme="5" tint="-0.499984740745262"/>
      </bottom>
      <diagonal/>
    </border>
    <border>
      <left style="thin">
        <color theme="5" tint="-0.499984740745262"/>
      </left>
      <right style="thin">
        <color theme="5" tint="-0.499984740745262"/>
      </right>
      <top style="thin">
        <color theme="5" tint="-0.499984740745262"/>
      </top>
      <bottom style="thin">
        <color theme="2" tint="-0.24994659260841701"/>
      </bottom>
      <diagonal/>
    </border>
    <border>
      <left style="thin">
        <color theme="5" tint="-0.499984740745262"/>
      </left>
      <right style="thin">
        <color theme="5" tint="-0.499984740745262"/>
      </right>
      <top style="thin">
        <color theme="2" tint="-0.24994659260841701"/>
      </top>
      <bottom style="thin">
        <color theme="2" tint="-0.24994659260841701"/>
      </bottom>
      <diagonal/>
    </border>
    <border>
      <left style="thin">
        <color theme="5" tint="-0.499984740745262"/>
      </left>
      <right style="thin">
        <color theme="5" tint="-0.499984740745262"/>
      </right>
      <top style="thin">
        <color theme="2" tint="-0.24994659260841701"/>
      </top>
      <bottom style="thin">
        <color theme="5" tint="-0.499984740745262"/>
      </bottom>
      <diagonal/>
    </border>
    <border>
      <left style="thick">
        <color rgb="FF996633"/>
      </left>
      <right/>
      <top style="thick">
        <color rgb="FF996600"/>
      </top>
      <bottom style="thick">
        <color rgb="FF996600"/>
      </bottom>
      <diagonal/>
    </border>
    <border>
      <left/>
      <right/>
      <top style="thick">
        <color rgb="FF996600"/>
      </top>
      <bottom style="thick">
        <color rgb="FF996600"/>
      </bottom>
      <diagonal/>
    </border>
    <border>
      <left/>
      <right style="thick">
        <color rgb="FF996633"/>
      </right>
      <top style="thick">
        <color rgb="FF996600"/>
      </top>
      <bottom style="thick">
        <color rgb="FF996600"/>
      </bottom>
      <diagonal/>
    </border>
    <border>
      <left style="thin">
        <color theme="0" tint="-0.24994659260841701"/>
      </left>
      <right style="thin">
        <color rgb="FFC00000"/>
      </right>
      <top/>
      <bottom style="thin">
        <color indexed="64"/>
      </bottom>
      <diagonal/>
    </border>
    <border>
      <left style="thick">
        <color rgb="FF333300"/>
      </left>
      <right/>
      <top style="thick">
        <color rgb="FF333300"/>
      </top>
      <bottom/>
      <diagonal/>
    </border>
    <border>
      <left style="thick">
        <color rgb="FF333300"/>
      </left>
      <right/>
      <top/>
      <bottom style="thick">
        <color rgb="FF333300"/>
      </bottom>
      <diagonal/>
    </border>
    <border>
      <left style="thin">
        <color theme="2"/>
      </left>
      <right style="thin">
        <color theme="2"/>
      </right>
      <top style="thick">
        <color theme="3" tint="-0.24994659260841701"/>
      </top>
      <bottom style="thin">
        <color theme="2"/>
      </bottom>
      <diagonal/>
    </border>
    <border>
      <left style="thin">
        <color theme="2"/>
      </left>
      <right style="thin">
        <color theme="2"/>
      </right>
      <top style="thin">
        <color theme="2"/>
      </top>
      <bottom style="thick">
        <color theme="3" tint="-0.24994659260841701"/>
      </bottom>
      <diagonal/>
    </border>
    <border>
      <left style="thin">
        <color theme="2"/>
      </left>
      <right style="thin">
        <color theme="2"/>
      </right>
      <top style="thick">
        <color theme="6" tint="-0.499984740745262"/>
      </top>
      <bottom style="thin">
        <color theme="2"/>
      </bottom>
      <diagonal/>
    </border>
    <border>
      <left style="thin">
        <color theme="2"/>
      </left>
      <right style="thin">
        <color theme="2"/>
      </right>
      <top style="thin">
        <color theme="2"/>
      </top>
      <bottom style="thick">
        <color theme="6" tint="-0.499984740745262"/>
      </bottom>
      <diagonal/>
    </border>
    <border>
      <left style="thin">
        <color theme="2"/>
      </left>
      <right style="thick">
        <color theme="6" tint="-0.499984740745262"/>
      </right>
      <top style="thick">
        <color theme="6" tint="-0.499984740745262"/>
      </top>
      <bottom style="thin">
        <color theme="2"/>
      </bottom>
      <diagonal/>
    </border>
    <border>
      <left style="thin">
        <color theme="2"/>
      </left>
      <right style="thick">
        <color theme="6" tint="-0.499984740745262"/>
      </right>
      <top style="thin">
        <color theme="2"/>
      </top>
      <bottom style="thick">
        <color theme="6" tint="-0.499984740745262"/>
      </bottom>
      <diagonal/>
    </border>
    <border>
      <left style="thick">
        <color rgb="FFC00000"/>
      </left>
      <right/>
      <top style="thick">
        <color rgb="FFC00000"/>
      </top>
      <bottom style="thin">
        <color rgb="FFC00000"/>
      </bottom>
      <diagonal/>
    </border>
    <border>
      <left/>
      <right/>
      <top style="thick">
        <color rgb="FFC00000"/>
      </top>
      <bottom style="thin">
        <color rgb="FFC00000"/>
      </bottom>
      <diagonal/>
    </border>
    <border>
      <left/>
      <right style="thick">
        <color rgb="FFC00000"/>
      </right>
      <top style="thick">
        <color rgb="FFC00000"/>
      </top>
      <bottom style="thin">
        <color rgb="FFC00000"/>
      </bottom>
      <diagonal/>
    </border>
    <border>
      <left style="medium">
        <color rgb="FF996633"/>
      </left>
      <right/>
      <top style="medium">
        <color rgb="FF996633"/>
      </top>
      <bottom/>
      <diagonal/>
    </border>
    <border>
      <left style="medium">
        <color rgb="FF996633"/>
      </left>
      <right/>
      <top/>
      <bottom style="medium">
        <color rgb="FF996633"/>
      </bottom>
      <diagonal/>
    </border>
    <border>
      <left style="thin">
        <color theme="2"/>
      </left>
      <right style="thin">
        <color theme="2"/>
      </right>
      <top style="thin">
        <color theme="2"/>
      </top>
      <bottom style="medium">
        <color rgb="FF996633"/>
      </bottom>
      <diagonal/>
    </border>
    <border>
      <left style="thin">
        <color theme="2"/>
      </left>
      <right style="thin">
        <color theme="2"/>
      </right>
      <top style="medium">
        <color rgb="FF996633"/>
      </top>
      <bottom/>
      <diagonal/>
    </border>
    <border>
      <left style="thin">
        <color theme="2"/>
      </left>
      <right style="thin">
        <color theme="2"/>
      </right>
      <top/>
      <bottom style="medium">
        <color rgb="FF996633"/>
      </bottom>
      <diagonal/>
    </border>
    <border>
      <left style="thin">
        <color rgb="FFC00000"/>
      </left>
      <right style="thin">
        <color rgb="FFC00000"/>
      </right>
      <top/>
      <bottom style="thin">
        <color theme="9" tint="0.39994506668294322"/>
      </bottom>
      <diagonal/>
    </border>
    <border>
      <left style="thin">
        <color theme="2"/>
      </left>
      <right style="thin">
        <color theme="2"/>
      </right>
      <top style="medium">
        <color theme="2" tint="-0.749961851863155"/>
      </top>
      <bottom style="thin">
        <color theme="2"/>
      </bottom>
      <diagonal/>
    </border>
    <border>
      <left style="thin">
        <color theme="2"/>
      </left>
      <right style="medium">
        <color theme="2" tint="-0.749961851863155"/>
      </right>
      <top style="medium">
        <color theme="2" tint="-0.749961851863155"/>
      </top>
      <bottom style="thin">
        <color theme="2"/>
      </bottom>
      <diagonal/>
    </border>
    <border>
      <left style="thin">
        <color theme="2"/>
      </left>
      <right style="thin">
        <color theme="2"/>
      </right>
      <top style="thin">
        <color theme="2"/>
      </top>
      <bottom style="medium">
        <color theme="2" tint="-0.749961851863155"/>
      </bottom>
      <diagonal/>
    </border>
    <border>
      <left style="thin">
        <color theme="2"/>
      </left>
      <right style="medium">
        <color theme="2" tint="-0.749961851863155"/>
      </right>
      <top style="thin">
        <color theme="2"/>
      </top>
      <bottom style="medium">
        <color theme="2" tint="-0.749961851863155"/>
      </bottom>
      <diagonal/>
    </border>
    <border>
      <left style="thin">
        <color theme="2" tint="-0.749961851863155"/>
      </left>
      <right/>
      <top style="thick">
        <color indexed="59"/>
      </top>
      <bottom/>
      <diagonal/>
    </border>
    <border>
      <left style="thin">
        <color theme="2" tint="-0.749961851863155"/>
      </left>
      <right/>
      <top/>
      <bottom/>
      <diagonal/>
    </border>
    <border>
      <left style="thin">
        <color theme="2" tint="-0.749961851863155"/>
      </left>
      <right/>
      <top/>
      <bottom style="thin">
        <color theme="2" tint="-0.749961851863155"/>
      </bottom>
      <diagonal/>
    </border>
    <border>
      <left/>
      <right/>
      <top/>
      <bottom style="thin">
        <color theme="2" tint="-0.749961851863155"/>
      </bottom>
      <diagonal/>
    </border>
    <border>
      <left style="thin">
        <color rgb="FFC00000"/>
      </left>
      <right style="thin">
        <color rgb="FFC00000"/>
      </right>
      <top style="thin">
        <color theme="9" tint="0.59996337778862885"/>
      </top>
      <bottom style="thin">
        <color theme="9" tint="0.59996337778862885"/>
      </bottom>
      <diagonal/>
    </border>
    <border>
      <left style="thin">
        <color rgb="FFC00000"/>
      </left>
      <right style="thin">
        <color rgb="FFC00000"/>
      </right>
      <top style="thin">
        <color theme="9" tint="0.59996337778862885"/>
      </top>
      <bottom style="thin">
        <color rgb="FFC00000"/>
      </bottom>
      <diagonal/>
    </border>
    <border>
      <left style="thin">
        <color theme="2" tint="-0.499984740745262"/>
      </left>
      <right/>
      <top style="thin">
        <color theme="2" tint="-0.499984740745262"/>
      </top>
      <bottom style="thin">
        <color theme="2" tint="-0.499984740745262"/>
      </bottom>
      <diagonal/>
    </border>
    <border>
      <left style="thin">
        <color theme="2" tint="-0.499984740745262"/>
      </left>
      <right/>
      <top/>
      <bottom style="thin">
        <color theme="2" tint="-0.499984740745262"/>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rgb="FFC00000"/>
      </left>
      <right style="thin">
        <color rgb="FFC00000"/>
      </right>
      <top/>
      <bottom style="thin">
        <color theme="9" tint="0.59996337778862885"/>
      </bottom>
      <diagonal/>
    </border>
    <border>
      <left style="thin">
        <color theme="2" tint="-0.24994659260841701"/>
      </left>
      <right style="thin">
        <color theme="2"/>
      </right>
      <top style="thin">
        <color theme="2" tint="-0.499984740745262"/>
      </top>
      <bottom style="thin">
        <color theme="2" tint="-0.499984740745262"/>
      </bottom>
      <diagonal/>
    </border>
    <border>
      <left style="thin">
        <color theme="2"/>
      </left>
      <right style="thin">
        <color theme="2"/>
      </right>
      <top style="thin">
        <color theme="2" tint="-0.499984740745262"/>
      </top>
      <bottom style="thin">
        <color theme="2" tint="-0.499984740745262"/>
      </bottom>
      <diagonal/>
    </border>
    <border>
      <left style="thin">
        <color theme="2"/>
      </left>
      <right style="thin">
        <color theme="2" tint="-0.499984740745262"/>
      </right>
      <top style="thin">
        <color theme="2" tint="-0.499984740745262"/>
      </top>
      <bottom style="thin">
        <color theme="2" tint="-0.499984740745262"/>
      </bottom>
      <diagonal/>
    </border>
    <border>
      <left style="thin">
        <color theme="2" tint="-0.499984740745262"/>
      </left>
      <right style="thin">
        <color rgb="FFC00000"/>
      </right>
      <top style="thin">
        <color theme="2" tint="-0.499984740745262"/>
      </top>
      <bottom style="thin">
        <color theme="9" tint="0.59996337778862885"/>
      </bottom>
      <diagonal/>
    </border>
    <border>
      <left style="thin">
        <color theme="2" tint="-0.499984740745262"/>
      </left>
      <right style="thin">
        <color rgb="FFC00000"/>
      </right>
      <top style="thin">
        <color theme="9" tint="0.59996337778862885"/>
      </top>
      <bottom style="thin">
        <color theme="9" tint="0.59996337778862885"/>
      </bottom>
      <diagonal/>
    </border>
    <border>
      <left style="thin">
        <color theme="2" tint="-0.499984740745262"/>
      </left>
      <right style="thin">
        <color rgb="FFC00000"/>
      </right>
      <top style="thin">
        <color theme="9" tint="0.59996337778862885"/>
      </top>
      <bottom style="thin">
        <color rgb="FFC00000"/>
      </bottom>
      <diagonal/>
    </border>
    <border>
      <left style="thin">
        <color rgb="FFC00000"/>
      </left>
      <right style="thin">
        <color theme="9" tint="0.39994506668294322"/>
      </right>
      <top style="thin">
        <color rgb="FFC00000"/>
      </top>
      <bottom style="thin">
        <color rgb="FFC00000"/>
      </bottom>
      <diagonal/>
    </border>
    <border>
      <left style="thin">
        <color theme="9" tint="0.39994506668294322"/>
      </left>
      <right style="thin">
        <color theme="9" tint="0.39994506668294322"/>
      </right>
      <top style="thin">
        <color rgb="FFC00000"/>
      </top>
      <bottom style="thin">
        <color rgb="FFC00000"/>
      </bottom>
      <diagonal/>
    </border>
    <border>
      <left style="thin">
        <color theme="9" tint="0.39994506668294322"/>
      </left>
      <right style="thin">
        <color rgb="FFC00000"/>
      </right>
      <top style="thin">
        <color rgb="FFC00000"/>
      </top>
      <bottom style="thin">
        <color rgb="FFC00000"/>
      </bottom>
      <diagonal/>
    </border>
    <border>
      <left style="thin">
        <color theme="2"/>
      </left>
      <right style="thin">
        <color theme="2"/>
      </right>
      <top style="thin">
        <color theme="2"/>
      </top>
      <bottom/>
      <diagonal/>
    </border>
    <border>
      <left style="thin">
        <color theme="2"/>
      </left>
      <right style="thick">
        <color theme="6" tint="-0.499984740745262"/>
      </right>
      <top style="thin">
        <color theme="2"/>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FFFFCC"/>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theme="2" tint="-0.89989928891872917"/>
      </top>
      <bottom style="thin">
        <color theme="2" tint="-0.89989928891872917"/>
      </bottom>
      <diagonal/>
    </border>
    <border>
      <left style="thin">
        <color auto="1"/>
      </left>
      <right style="thin">
        <color auto="1"/>
      </right>
      <top/>
      <bottom style="thin">
        <color auto="1"/>
      </bottom>
      <diagonal/>
    </border>
    <border>
      <left style="thin">
        <color auto="1"/>
      </left>
      <right style="thin">
        <color theme="2" tint="-0.24994659260841701"/>
      </right>
      <top style="thin">
        <color auto="1"/>
      </top>
      <bottom style="thin">
        <color theme="2" tint="-0.24994659260841701"/>
      </bottom>
      <diagonal/>
    </border>
    <border>
      <left style="thin">
        <color theme="2" tint="-0.24994659260841701"/>
      </left>
      <right style="thin">
        <color theme="2" tint="-0.24994659260841701"/>
      </right>
      <top style="thin">
        <color auto="1"/>
      </top>
      <bottom style="thin">
        <color theme="2" tint="-0.24994659260841701"/>
      </bottom>
      <diagonal/>
    </border>
    <border>
      <left style="thin">
        <color auto="1"/>
      </left>
      <right style="thin">
        <color theme="2" tint="-0.24994659260841701"/>
      </right>
      <top style="thin">
        <color theme="2" tint="-0.24994659260841701"/>
      </top>
      <bottom style="thin">
        <color theme="2" tint="-0.24994659260841701"/>
      </bottom>
      <diagonal/>
    </border>
    <border>
      <left style="thin">
        <color auto="1"/>
      </left>
      <right style="thin">
        <color theme="2" tint="-0.24994659260841701"/>
      </right>
      <top style="thin">
        <color theme="2" tint="-0.24994659260841701"/>
      </top>
      <bottom style="thin">
        <color auto="1"/>
      </bottom>
      <diagonal/>
    </border>
    <border>
      <left style="thin">
        <color theme="2" tint="-0.24994659260841701"/>
      </left>
      <right style="thin">
        <color theme="2" tint="-0.24994659260841701"/>
      </right>
      <top style="thin">
        <color theme="2" tint="-0.24994659260841701"/>
      </top>
      <bottom style="thin">
        <color auto="1"/>
      </bottom>
      <diagonal/>
    </border>
    <border>
      <left style="thin">
        <color rgb="FFFFFFCC"/>
      </left>
      <right/>
      <top style="thin">
        <color auto="1"/>
      </top>
      <bottom style="thin">
        <color auto="1"/>
      </bottom>
      <diagonal/>
    </border>
    <border>
      <left style="thin">
        <color theme="2" tint="-0.24994659260841701"/>
      </left>
      <right/>
      <top style="thin">
        <color auto="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auto="1"/>
      </bottom>
      <diagonal/>
    </border>
    <border>
      <left style="thin">
        <color auto="1"/>
      </left>
      <right style="thin">
        <color auto="1"/>
      </right>
      <top style="thin">
        <color auto="1"/>
      </top>
      <bottom style="thin">
        <color theme="2" tint="-0.24994659260841701"/>
      </bottom>
      <diagonal/>
    </border>
    <border>
      <left style="thin">
        <color auto="1"/>
      </left>
      <right style="thin">
        <color auto="1"/>
      </right>
      <top style="thin">
        <color theme="2" tint="-0.24994659260841701"/>
      </top>
      <bottom style="thin">
        <color theme="2" tint="-0.24994659260841701"/>
      </bottom>
      <diagonal/>
    </border>
    <border>
      <left style="thin">
        <color auto="1"/>
      </left>
      <right style="thin">
        <color auto="1"/>
      </right>
      <top style="thin">
        <color theme="2" tint="-0.24994659260841701"/>
      </top>
      <bottom style="thin">
        <color auto="1"/>
      </bottom>
      <diagonal/>
    </border>
    <border>
      <left style="thin">
        <color theme="0" tint="-0.24994659260841701"/>
      </left>
      <right style="thin">
        <color rgb="FFC00000"/>
      </right>
      <top/>
      <bottom style="thin">
        <color indexed="64"/>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style="thin">
        <color rgb="FF996633"/>
      </left>
      <right style="thin">
        <color rgb="FF996633"/>
      </right>
      <top style="thin">
        <color rgb="FF996633"/>
      </top>
      <bottom style="thin">
        <color theme="2"/>
      </bottom>
      <diagonal/>
    </border>
    <border>
      <left style="thin">
        <color rgb="FF996633"/>
      </left>
      <right style="thin">
        <color rgb="FF996633"/>
      </right>
      <top style="thin">
        <color theme="2"/>
      </top>
      <bottom style="thin">
        <color rgb="FF996633"/>
      </bottom>
      <diagonal/>
    </border>
    <border>
      <left style="thin">
        <color rgb="FF996633"/>
      </left>
      <right/>
      <top style="thin">
        <color rgb="FF996633"/>
      </top>
      <bottom style="thin">
        <color rgb="FF996633"/>
      </bottom>
      <diagonal/>
    </border>
    <border>
      <left/>
      <right style="thin">
        <color rgb="FF996633"/>
      </right>
      <top style="thin">
        <color rgb="FF996633"/>
      </top>
      <bottom style="thin">
        <color rgb="FF996633"/>
      </bottom>
      <diagonal/>
    </border>
    <border>
      <left style="thick">
        <color theme="5" tint="-0.24994659260841701"/>
      </left>
      <right style="thick">
        <color theme="5" tint="-0.24994659260841701"/>
      </right>
      <top style="thick">
        <color theme="5" tint="-0.24994659260841701"/>
      </top>
      <bottom style="thick">
        <color theme="5" tint="-0.24994659260841701"/>
      </bottom>
      <diagonal/>
    </border>
    <border>
      <left style="thick">
        <color theme="5" tint="-0.24994659260841701"/>
      </left>
      <right style="thin">
        <color rgb="FF996633"/>
      </right>
      <top style="thick">
        <color theme="5" tint="-0.24994659260841701"/>
      </top>
      <bottom style="thick">
        <color theme="5" tint="-0.24994659260841701"/>
      </bottom>
      <diagonal/>
    </border>
    <border>
      <left style="thin">
        <color rgb="FF996633"/>
      </left>
      <right style="thick">
        <color theme="5" tint="-0.24994659260841701"/>
      </right>
      <top style="thick">
        <color theme="5" tint="-0.24994659260841701"/>
      </top>
      <bottom style="thick">
        <color theme="5" tint="-0.24994659260841701"/>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2" tint="-0.499984740745262"/>
      </left>
      <right style="thin">
        <color rgb="FFFFFFCC"/>
      </right>
      <top style="medium">
        <color theme="2" tint="-0.499984740745262"/>
      </top>
      <bottom style="medium">
        <color theme="2" tint="-0.499984740745262"/>
      </bottom>
      <diagonal/>
    </border>
    <border>
      <left style="thin">
        <color rgb="FFFFFFCC"/>
      </left>
      <right style="medium">
        <color theme="2" tint="-0.499984740745262"/>
      </right>
      <top style="medium">
        <color theme="2" tint="-0.499984740745262"/>
      </top>
      <bottom style="medium">
        <color theme="2" tint="-0.499984740745262"/>
      </bottom>
      <diagonal/>
    </border>
    <border>
      <left style="hair">
        <color theme="2" tint="-0.499984740745262"/>
      </left>
      <right style="thin">
        <color theme="2" tint="-0.499984740745262"/>
      </right>
      <top style="medium">
        <color theme="2" tint="-0.499984740745262"/>
      </top>
      <bottom style="hair">
        <color theme="2" tint="-0.499984740745262"/>
      </bottom>
      <diagonal/>
    </border>
    <border>
      <left style="hair">
        <color theme="2" tint="-0.499984740745262"/>
      </left>
      <right style="thin">
        <color theme="2" tint="-0.499984740745262"/>
      </right>
      <top style="hair">
        <color theme="2" tint="-0.499984740745262"/>
      </top>
      <bottom style="medium">
        <color theme="2" tint="-0.499984740745262"/>
      </bottom>
      <diagonal/>
    </border>
    <border>
      <left style="medium">
        <color theme="6" tint="-0.24994659260841701"/>
      </left>
      <right style="thin">
        <color theme="2" tint="-9.9948118533890809E-2"/>
      </right>
      <top style="medium">
        <color theme="6" tint="-0.24994659260841701"/>
      </top>
      <bottom style="medium">
        <color theme="6" tint="-0.24994659260841701"/>
      </bottom>
      <diagonal/>
    </border>
    <border>
      <left style="thin">
        <color theme="2" tint="-9.9948118533890809E-2"/>
      </left>
      <right style="medium">
        <color theme="6" tint="-0.24994659260841701"/>
      </right>
      <top style="medium">
        <color theme="6" tint="-0.24994659260841701"/>
      </top>
      <bottom style="medium">
        <color theme="6" tint="-0.24994659260841701"/>
      </bottom>
      <diagonal/>
    </border>
    <border>
      <left style="thin">
        <color theme="6" tint="-0.24994659260841701"/>
      </left>
      <right style="thin">
        <color theme="2" tint="-9.9948118533890809E-2"/>
      </right>
      <top style="thin">
        <color theme="6" tint="-0.24994659260841701"/>
      </top>
      <bottom style="thin">
        <color theme="6" tint="-0.24994659260841701"/>
      </bottom>
      <diagonal/>
    </border>
    <border>
      <left style="thin">
        <color theme="2" tint="-9.9948118533890809E-2"/>
      </left>
      <right style="thin">
        <color theme="2" tint="-9.9948118533890809E-2"/>
      </right>
      <top style="thin">
        <color theme="6" tint="-0.24994659260841701"/>
      </top>
      <bottom style="thin">
        <color theme="6" tint="-0.24994659260841701"/>
      </bottom>
      <diagonal/>
    </border>
    <border>
      <left style="thin">
        <color theme="2" tint="-9.9948118533890809E-2"/>
      </left>
      <right style="thin">
        <color theme="6" tint="-0.24994659260841701"/>
      </right>
      <top style="thin">
        <color theme="6" tint="-0.24994659260841701"/>
      </top>
      <bottom style="thin">
        <color theme="6" tint="-0.24994659260841701"/>
      </bottom>
      <diagonal/>
    </border>
    <border>
      <left style="thin">
        <color theme="2" tint="-0.499984740745262"/>
      </left>
      <right style="hair">
        <color theme="2" tint="-0.499984740745262"/>
      </right>
      <top/>
      <bottom style="hair">
        <color theme="2" tint="-0.499984740745262"/>
      </bottom>
      <diagonal/>
    </border>
    <border>
      <left style="hair">
        <color theme="2" tint="-0.499984740745262"/>
      </left>
      <right style="thin">
        <color theme="2" tint="-0.499984740745262"/>
      </right>
      <top/>
      <bottom style="hair">
        <color theme="2" tint="-0.499984740745262"/>
      </bottom>
      <diagonal/>
    </border>
    <border>
      <left style="thin">
        <color theme="2" tint="-0.499984740745262"/>
      </left>
      <right style="thin">
        <color theme="2" tint="-0.499984740745262"/>
      </right>
      <top/>
      <bottom style="hair">
        <color theme="2" tint="-0.499984740745262"/>
      </bottom>
      <diagonal/>
    </border>
    <border>
      <left style="thin">
        <color theme="2" tint="-0.499984740745262"/>
      </left>
      <right style="hair">
        <color theme="2" tint="-0.499984740745262"/>
      </right>
      <top style="hair">
        <color theme="2" tint="-0.499984740745262"/>
      </top>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right style="thin">
        <color theme="2" tint="-0.499984740745262"/>
      </right>
      <top style="thin">
        <color theme="2" tint="-0.499984740745262"/>
      </top>
      <bottom style="medium">
        <color theme="2" tint="-0.499984740745262"/>
      </bottom>
      <diagonal/>
    </border>
    <border>
      <left style="hair">
        <color theme="2" tint="-0.499984740745262"/>
      </left>
      <right style="thin">
        <color theme="2" tint="-0.499984740745262"/>
      </right>
      <top style="hair">
        <color theme="2" tint="-0.499984740745262"/>
      </top>
      <bottom/>
      <diagonal/>
    </border>
    <border>
      <left style="thick">
        <color rgb="FFC00000"/>
      </left>
      <right/>
      <top style="thick">
        <color theme="6" tint="-0.499984740745262"/>
      </top>
      <bottom style="thick">
        <color theme="6" tint="-0.499984740745262"/>
      </bottom>
      <diagonal/>
    </border>
    <border>
      <left/>
      <right/>
      <top style="thin">
        <color theme="5" tint="-0.499984740745262"/>
      </top>
      <bottom style="thin">
        <color theme="2"/>
      </bottom>
      <diagonal/>
    </border>
    <border>
      <left/>
      <right style="thin">
        <color rgb="FF996633"/>
      </right>
      <top style="thin">
        <color theme="5" tint="-0.499984740745262"/>
      </top>
      <bottom style="thin">
        <color theme="2"/>
      </bottom>
      <diagonal/>
    </border>
    <border>
      <left/>
      <right/>
      <top style="thin">
        <color theme="2"/>
      </top>
      <bottom/>
      <diagonal/>
    </border>
    <border>
      <left/>
      <right style="thin">
        <color rgb="FF996633"/>
      </right>
      <top style="thin">
        <color theme="2"/>
      </top>
      <bottom/>
      <diagonal/>
    </border>
    <border>
      <left style="thin">
        <color theme="5" tint="-0.499984740745262"/>
      </left>
      <right/>
      <top style="thin">
        <color theme="5" tint="-0.499984740745262"/>
      </top>
      <bottom style="thin">
        <color theme="5" tint="0.39994506668294322"/>
      </bottom>
      <diagonal/>
    </border>
    <border>
      <left/>
      <right/>
      <top style="thin">
        <color theme="5" tint="-0.499984740745262"/>
      </top>
      <bottom style="thin">
        <color theme="5" tint="0.39994506668294322"/>
      </bottom>
      <diagonal/>
    </border>
    <border>
      <left/>
      <right style="thin">
        <color theme="5" tint="-0.499984740745262"/>
      </right>
      <top style="thin">
        <color theme="5" tint="-0.499984740745262"/>
      </top>
      <bottom style="thin">
        <color theme="5" tint="0.39994506668294322"/>
      </bottom>
      <diagonal/>
    </border>
    <border>
      <left style="thin">
        <color theme="5" tint="-0.499984740745262"/>
      </left>
      <right/>
      <top style="thin">
        <color theme="5" tint="0.39994506668294322"/>
      </top>
      <bottom style="thin">
        <color theme="5" tint="0.39994506668294322"/>
      </bottom>
      <diagonal/>
    </border>
    <border>
      <left/>
      <right/>
      <top style="thin">
        <color theme="5" tint="0.39994506668294322"/>
      </top>
      <bottom style="thin">
        <color theme="5" tint="0.39994506668294322"/>
      </bottom>
      <diagonal/>
    </border>
    <border>
      <left/>
      <right style="thin">
        <color theme="5" tint="-0.499984740745262"/>
      </right>
      <top style="thin">
        <color theme="5" tint="0.39994506668294322"/>
      </top>
      <bottom style="thin">
        <color theme="5" tint="0.39994506668294322"/>
      </bottom>
      <diagonal/>
    </border>
    <border>
      <left style="thin">
        <color theme="5" tint="-0.499984740745262"/>
      </left>
      <right/>
      <top style="thin">
        <color theme="5" tint="0.39994506668294322"/>
      </top>
      <bottom style="thin">
        <color theme="5" tint="-0.499984740745262"/>
      </bottom>
      <diagonal/>
    </border>
    <border>
      <left/>
      <right/>
      <top style="thin">
        <color theme="5" tint="0.39994506668294322"/>
      </top>
      <bottom style="thin">
        <color theme="5" tint="-0.499984740745262"/>
      </bottom>
      <diagonal/>
    </border>
    <border>
      <left/>
      <right style="thin">
        <color theme="5" tint="-0.499984740745262"/>
      </right>
      <top style="thin">
        <color theme="5" tint="0.39994506668294322"/>
      </top>
      <bottom style="thin">
        <color theme="5" tint="-0.499984740745262"/>
      </bottom>
      <diagonal/>
    </border>
    <border>
      <left style="thin">
        <color theme="5" tint="-0.499984740745262"/>
      </left>
      <right style="thin">
        <color theme="5" tint="-0.499984740745262"/>
      </right>
      <top style="thin">
        <color theme="5" tint="-0.499984740745262"/>
      </top>
      <bottom style="thin">
        <color theme="5" tint="0.39994506668294322"/>
      </bottom>
      <diagonal/>
    </border>
    <border>
      <left style="thin">
        <color theme="5" tint="-0.499984740745262"/>
      </left>
      <right style="thin">
        <color theme="5" tint="-0.499984740745262"/>
      </right>
      <top style="thin">
        <color theme="5" tint="0.39994506668294322"/>
      </top>
      <bottom style="thin">
        <color theme="5" tint="0.39994506668294322"/>
      </bottom>
      <diagonal/>
    </border>
    <border>
      <left style="thin">
        <color theme="5" tint="-0.499984740745262"/>
      </left>
      <right style="thin">
        <color theme="5" tint="-0.499984740745262"/>
      </right>
      <top style="thin">
        <color theme="5" tint="0.39994506668294322"/>
      </top>
      <bottom style="thin">
        <color theme="5" tint="-0.499984740745262"/>
      </bottom>
      <diagonal/>
    </border>
    <border>
      <left style="thick">
        <color theme="5" tint="-0.24994659260841701"/>
      </left>
      <right/>
      <top style="thick">
        <color theme="5" tint="-0.24994659260841701"/>
      </top>
      <bottom style="thin">
        <color theme="5" tint="-0.24994659260841701"/>
      </bottom>
      <diagonal/>
    </border>
    <border>
      <left/>
      <right/>
      <top style="thick">
        <color theme="5" tint="-0.24994659260841701"/>
      </top>
      <bottom style="thin">
        <color theme="5" tint="-0.24994659260841701"/>
      </bottom>
      <diagonal/>
    </border>
    <border>
      <left/>
      <right style="thick">
        <color theme="5" tint="-0.24994659260841701"/>
      </right>
      <top style="thick">
        <color theme="5" tint="-0.24994659260841701"/>
      </top>
      <bottom style="thin">
        <color theme="5" tint="-0.24994659260841701"/>
      </bottom>
      <diagonal/>
    </border>
    <border>
      <left/>
      <right/>
      <top/>
      <bottom style="thin">
        <color theme="5" tint="-0.24994659260841701"/>
      </bottom>
      <diagonal/>
    </border>
    <border>
      <left style="medium">
        <color rgb="FF996633"/>
      </left>
      <right/>
      <top style="medium">
        <color rgb="FF996633"/>
      </top>
      <bottom style="thin">
        <color rgb="FFFFFFCC"/>
      </bottom>
      <diagonal/>
    </border>
    <border>
      <left/>
      <right style="medium">
        <color rgb="FF996633"/>
      </right>
      <top style="medium">
        <color rgb="FF996633"/>
      </top>
      <bottom style="thin">
        <color rgb="FFFFFFCC"/>
      </bottom>
      <diagonal/>
    </border>
    <border>
      <left style="medium">
        <color rgb="FF996633"/>
      </left>
      <right/>
      <top style="thin">
        <color rgb="FFFFFFCC"/>
      </top>
      <bottom style="medium">
        <color rgb="FF996633"/>
      </bottom>
      <diagonal/>
    </border>
    <border>
      <left/>
      <right style="medium">
        <color rgb="FF996633"/>
      </right>
      <top style="thin">
        <color rgb="FFFFFFCC"/>
      </top>
      <bottom style="medium">
        <color rgb="FF996633"/>
      </bottom>
      <diagonal/>
    </border>
    <border>
      <left style="thin">
        <color theme="6" tint="-0.499984740745262"/>
      </left>
      <right style="thin">
        <color theme="6" tint="-0.499984740745262"/>
      </right>
      <top style="thick">
        <color theme="6" tint="-0.499984740745262"/>
      </top>
      <bottom style="thick">
        <color theme="6" tint="-0.499984740745262"/>
      </bottom>
      <diagonal/>
    </border>
    <border>
      <left style="thin">
        <color theme="9" tint="-0.24994659260841701"/>
      </left>
      <right/>
      <top style="thin">
        <color theme="9" tint="-0.24994659260841701"/>
      </top>
      <bottom/>
      <diagonal/>
    </border>
    <border>
      <left/>
      <right/>
      <top style="thin">
        <color theme="9" tint="-0.24994659260841701"/>
      </top>
      <bottom/>
      <diagonal/>
    </border>
    <border>
      <left/>
      <right style="thin">
        <color theme="9" tint="-0.24994659260841701"/>
      </right>
      <top style="thin">
        <color theme="9" tint="-0.24994659260841701"/>
      </top>
      <bottom/>
      <diagonal/>
    </border>
    <border>
      <left style="thin">
        <color theme="9" tint="-0.24994659260841701"/>
      </left>
      <right/>
      <top/>
      <bottom style="thin">
        <color theme="9" tint="-0.24994659260841701"/>
      </bottom>
      <diagonal/>
    </border>
    <border>
      <left/>
      <right/>
      <top/>
      <bottom style="thin">
        <color theme="9" tint="-0.24994659260841701"/>
      </bottom>
      <diagonal/>
    </border>
    <border>
      <left/>
      <right style="thin">
        <color theme="9" tint="-0.24994659260841701"/>
      </right>
      <top/>
      <bottom style="thin">
        <color theme="9" tint="-0.24994659260841701"/>
      </bottom>
      <diagonal/>
    </border>
    <border>
      <left style="thick">
        <color theme="2" tint="-0.499984740745262"/>
      </left>
      <right/>
      <top style="thick">
        <color theme="2" tint="-0.499984740745262"/>
      </top>
      <bottom style="thick">
        <color theme="2" tint="-0.499984740745262"/>
      </bottom>
      <diagonal/>
    </border>
    <border>
      <left/>
      <right/>
      <top style="thick">
        <color theme="2" tint="-0.499984740745262"/>
      </top>
      <bottom style="thick">
        <color theme="2" tint="-0.499984740745262"/>
      </bottom>
      <diagonal/>
    </border>
    <border>
      <left/>
      <right style="thick">
        <color theme="2" tint="-0.499984740745262"/>
      </right>
      <top style="thick">
        <color theme="2" tint="-0.499984740745262"/>
      </top>
      <bottom style="thick">
        <color theme="2" tint="-0.499984740745262"/>
      </bottom>
      <diagonal/>
    </border>
    <border>
      <left style="thin">
        <color theme="2"/>
      </left>
      <right/>
      <top style="medium">
        <color rgb="FF996633"/>
      </top>
      <bottom style="thin">
        <color theme="2"/>
      </bottom>
      <diagonal/>
    </border>
    <border>
      <left/>
      <right style="thin">
        <color theme="2"/>
      </right>
      <top style="medium">
        <color rgb="FF996633"/>
      </top>
      <bottom style="thin">
        <color theme="2"/>
      </bottom>
      <diagonal/>
    </border>
    <border>
      <left style="thin">
        <color rgb="FFC00000"/>
      </left>
      <right style="thin">
        <color rgb="FFC00000"/>
      </right>
      <top style="medium">
        <color theme="2" tint="-0.499984740745262"/>
      </top>
      <bottom style="medium">
        <color theme="2" tint="-0.499984740745262"/>
      </bottom>
      <diagonal/>
    </border>
    <border>
      <left style="thick">
        <color rgb="FF996633"/>
      </left>
      <right style="thin">
        <color rgb="FFFFFF99"/>
      </right>
      <top style="medium">
        <color rgb="FF996633"/>
      </top>
      <bottom style="medium">
        <color rgb="FF996633"/>
      </bottom>
      <diagonal/>
    </border>
    <border>
      <left style="thin">
        <color rgb="FFC00000"/>
      </left>
      <right style="thin">
        <color rgb="FFC00000"/>
      </right>
      <top style="medium">
        <color rgb="FF996633"/>
      </top>
      <bottom style="medium">
        <color rgb="FF996633"/>
      </bottom>
      <diagonal/>
    </border>
    <border>
      <left style="thin">
        <color rgb="FFFFFF99"/>
      </left>
      <right style="thin">
        <color rgb="FFFFFF99"/>
      </right>
      <top style="medium">
        <color rgb="FF996633"/>
      </top>
      <bottom style="medium">
        <color rgb="FF996633"/>
      </bottom>
      <diagonal/>
    </border>
  </borders>
  <cellStyleXfs count="5">
    <xf numFmtId="0" fontId="0" fillId="0" borderId="0"/>
    <xf numFmtId="164" fontId="7" fillId="0" borderId="0" applyFont="0" applyFill="0" applyBorder="0" applyAlignment="0" applyProtection="0"/>
    <xf numFmtId="0" fontId="93" fillId="32" borderId="0" applyFont="0" applyBorder="0" applyAlignment="0"/>
    <xf numFmtId="0" fontId="95" fillId="33" borderId="361">
      <alignment horizontal="center" vertical="center"/>
    </xf>
    <xf numFmtId="0" fontId="1" fillId="0" borderId="0"/>
  </cellStyleXfs>
  <cellXfs count="826">
    <xf numFmtId="0" fontId="0" fillId="0" borderId="0" xfId="0"/>
    <xf numFmtId="0" fontId="6" fillId="3" borderId="20" xfId="0" applyFont="1" applyFill="1" applyBorder="1" applyAlignment="1"/>
    <xf numFmtId="0" fontId="8" fillId="4" borderId="22" xfId="0" applyFont="1" applyFill="1" applyBorder="1" applyAlignment="1" applyProtection="1">
      <alignment vertical="center"/>
      <protection locked="0"/>
    </xf>
    <xf numFmtId="0" fontId="9" fillId="4" borderId="26" xfId="0" applyFont="1" applyFill="1" applyBorder="1" applyAlignment="1">
      <alignment horizontal="center" vertical="center" wrapText="1"/>
    </xf>
    <xf numFmtId="0" fontId="6" fillId="2" borderId="0" xfId="0" applyFont="1" applyFill="1" applyBorder="1"/>
    <xf numFmtId="0" fontId="9" fillId="8" borderId="39" xfId="0" applyFont="1" applyFill="1" applyBorder="1" applyAlignment="1">
      <alignment horizontal="center" vertical="center" wrapText="1"/>
    </xf>
    <xf numFmtId="0" fontId="20" fillId="3" borderId="21" xfId="0" applyFont="1" applyFill="1" applyBorder="1" applyAlignment="1">
      <alignment vertical="center"/>
    </xf>
    <xf numFmtId="0" fontId="6" fillId="0" borderId="0" xfId="0" applyFont="1" applyFill="1"/>
    <xf numFmtId="0" fontId="0" fillId="0" borderId="0" xfId="0" applyFill="1"/>
    <xf numFmtId="0" fontId="6" fillId="0" borderId="0" xfId="0" applyFont="1" applyFill="1" applyAlignment="1"/>
    <xf numFmtId="0" fontId="6" fillId="12" borderId="0" xfId="0" applyFont="1" applyFill="1" applyBorder="1"/>
    <xf numFmtId="0" fontId="0" fillId="0" borderId="0" xfId="0" applyFill="1" applyAlignment="1"/>
    <xf numFmtId="0" fontId="6" fillId="0" borderId="0" xfId="0" applyFont="1" applyFill="1" applyBorder="1"/>
    <xf numFmtId="0" fontId="6" fillId="12" borderId="23" xfId="0" applyFont="1" applyFill="1" applyBorder="1"/>
    <xf numFmtId="0" fontId="6" fillId="12" borderId="4" xfId="0" applyFont="1" applyFill="1" applyBorder="1"/>
    <xf numFmtId="0" fontId="6" fillId="12" borderId="25" xfId="0" applyFont="1" applyFill="1" applyBorder="1"/>
    <xf numFmtId="0" fontId="6" fillId="12" borderId="24" xfId="0" applyFont="1" applyFill="1" applyBorder="1"/>
    <xf numFmtId="0" fontId="13" fillId="12" borderId="0" xfId="0" applyFont="1" applyFill="1" applyBorder="1"/>
    <xf numFmtId="0" fontId="6" fillId="12" borderId="4" xfId="0" applyFont="1" applyFill="1" applyBorder="1" applyAlignment="1"/>
    <xf numFmtId="0" fontId="6" fillId="12" borderId="25" xfId="0" applyFont="1" applyFill="1" applyBorder="1" applyAlignment="1"/>
    <xf numFmtId="0" fontId="6" fillId="12" borderId="5" xfId="0" applyFont="1" applyFill="1" applyBorder="1"/>
    <xf numFmtId="0" fontId="6" fillId="12" borderId="2" xfId="0" applyFont="1" applyFill="1" applyBorder="1"/>
    <xf numFmtId="0" fontId="6" fillId="12" borderId="31" xfId="0" applyFont="1" applyFill="1" applyBorder="1"/>
    <xf numFmtId="0" fontId="24" fillId="9" borderId="40" xfId="0" applyFont="1" applyFill="1" applyBorder="1" applyAlignment="1">
      <alignment horizontal="right"/>
    </xf>
    <xf numFmtId="0" fontId="24" fillId="9" borderId="30" xfId="0" applyFont="1" applyFill="1" applyBorder="1" applyAlignment="1">
      <alignment horizontal="right"/>
    </xf>
    <xf numFmtId="0" fontId="18" fillId="2" borderId="0" xfId="1" applyNumberFormat="1" applyFont="1" applyFill="1" applyBorder="1" applyAlignment="1" applyProtection="1">
      <alignment horizontal="center"/>
      <protection locked="0"/>
    </xf>
    <xf numFmtId="167" fontId="18" fillId="2" borderId="0" xfId="1" applyNumberFormat="1" applyFont="1" applyFill="1" applyBorder="1" applyAlignment="1" applyProtection="1">
      <alignment horizontal="right"/>
      <protection locked="0"/>
    </xf>
    <xf numFmtId="0" fontId="0" fillId="0" borderId="0" xfId="0" applyFill="1" applyBorder="1"/>
    <xf numFmtId="0" fontId="5" fillId="0" borderId="0" xfId="0" applyFont="1" applyFill="1" applyBorder="1" applyAlignment="1">
      <alignment horizontal="center"/>
    </xf>
    <xf numFmtId="0" fontId="15" fillId="0" borderId="0" xfId="0" applyFont="1" applyFill="1" applyBorder="1" applyAlignment="1">
      <alignment horizontal="center" vertical="center" wrapText="1"/>
    </xf>
    <xf numFmtId="0" fontId="0" fillId="0" borderId="0" xfId="0" applyFill="1" applyBorder="1" applyAlignment="1"/>
    <xf numFmtId="0" fontId="18" fillId="2" borderId="77" xfId="1" applyNumberFormat="1" applyFont="1" applyFill="1" applyBorder="1" applyAlignment="1" applyProtection="1">
      <alignment horizontal="center"/>
      <protection locked="0"/>
    </xf>
    <xf numFmtId="167" fontId="18" fillId="2" borderId="76" xfId="1" applyNumberFormat="1" applyFont="1" applyFill="1" applyBorder="1" applyAlignment="1" applyProtection="1">
      <alignment horizontal="right"/>
      <protection locked="0"/>
    </xf>
    <xf numFmtId="0" fontId="6" fillId="2" borderId="77" xfId="0" applyFont="1" applyFill="1" applyBorder="1"/>
    <xf numFmtId="0" fontId="6" fillId="2" borderId="76" xfId="0" applyFont="1" applyFill="1" applyBorder="1"/>
    <xf numFmtId="0" fontId="6" fillId="2" borderId="78" xfId="0" applyFont="1" applyFill="1" applyBorder="1"/>
    <xf numFmtId="0" fontId="6" fillId="2" borderId="79" xfId="0" applyFont="1" applyFill="1" applyBorder="1"/>
    <xf numFmtId="0" fontId="6" fillId="2" borderId="80" xfId="0" applyFont="1" applyFill="1" applyBorder="1"/>
    <xf numFmtId="0" fontId="14" fillId="5" borderId="54" xfId="0" applyFont="1" applyFill="1" applyBorder="1" applyAlignment="1" applyProtection="1">
      <alignment vertical="top"/>
      <protection locked="0"/>
    </xf>
    <xf numFmtId="0" fontId="14" fillId="5" borderId="55" xfId="0" applyFont="1" applyFill="1" applyBorder="1" applyProtection="1">
      <protection locked="0"/>
    </xf>
    <xf numFmtId="0" fontId="14" fillId="5" borderId="56" xfId="0" applyFont="1" applyFill="1" applyBorder="1" applyProtection="1">
      <protection locked="0"/>
    </xf>
    <xf numFmtId="0" fontId="22" fillId="5" borderId="57" xfId="0" applyFont="1" applyFill="1" applyBorder="1" applyAlignment="1" applyProtection="1">
      <protection locked="0"/>
    </xf>
    <xf numFmtId="0" fontId="22" fillId="5" borderId="58" xfId="0" applyFont="1" applyFill="1" applyBorder="1" applyAlignment="1" applyProtection="1">
      <protection locked="0"/>
    </xf>
    <xf numFmtId="0" fontId="22" fillId="5" borderId="58" xfId="0" applyFont="1" applyFill="1" applyBorder="1" applyAlignment="1" applyProtection="1">
      <alignment horizontal="center" vertical="center" wrapText="1"/>
      <protection locked="0"/>
    </xf>
    <xf numFmtId="0" fontId="22" fillId="5" borderId="59" xfId="0" applyFont="1" applyFill="1" applyBorder="1" applyAlignment="1" applyProtection="1">
      <alignment horizontal="center" vertical="center" wrapText="1"/>
      <protection locked="0"/>
    </xf>
    <xf numFmtId="0" fontId="22" fillId="5" borderId="60" xfId="0" applyFont="1" applyFill="1" applyBorder="1" applyAlignment="1" applyProtection="1">
      <protection locked="0"/>
    </xf>
    <xf numFmtId="0" fontId="22" fillId="5" borderId="61" xfId="0" applyFont="1" applyFill="1" applyBorder="1" applyAlignment="1" applyProtection="1">
      <protection locked="0"/>
    </xf>
    <xf numFmtId="0" fontId="22" fillId="5" borderId="61" xfId="0" applyFont="1" applyFill="1" applyBorder="1" applyAlignment="1" applyProtection="1">
      <alignment horizontal="center" vertical="center" wrapText="1"/>
      <protection locked="0"/>
    </xf>
    <xf numFmtId="0" fontId="22" fillId="5" borderId="62" xfId="0" applyFont="1" applyFill="1" applyBorder="1" applyAlignment="1" applyProtection="1">
      <alignment horizontal="center" vertical="center" wrapText="1"/>
      <protection locked="0"/>
    </xf>
    <xf numFmtId="0" fontId="26" fillId="12" borderId="0" xfId="0" applyFont="1" applyFill="1" applyBorder="1"/>
    <xf numFmtId="0" fontId="24" fillId="9" borderId="81" xfId="0" applyFont="1" applyFill="1" applyBorder="1" applyAlignment="1">
      <alignment horizontal="right"/>
    </xf>
    <xf numFmtId="0" fontId="24" fillId="9" borderId="82" xfId="0" applyFont="1" applyFill="1" applyBorder="1" applyAlignment="1">
      <alignment horizontal="right"/>
    </xf>
    <xf numFmtId="0" fontId="24" fillId="9" borderId="83" xfId="0" applyFont="1" applyFill="1" applyBorder="1" applyAlignment="1">
      <alignment horizontal="right"/>
    </xf>
    <xf numFmtId="0" fontId="18" fillId="2" borderId="76" xfId="1" applyNumberFormat="1" applyFont="1" applyFill="1" applyBorder="1" applyAlignment="1" applyProtection="1">
      <alignment horizontal="center"/>
      <protection locked="0"/>
    </xf>
    <xf numFmtId="0" fontId="27" fillId="8" borderId="65" xfId="0" applyFont="1" applyFill="1" applyBorder="1" applyAlignment="1">
      <alignment horizontal="center" vertical="distributed"/>
    </xf>
    <xf numFmtId="0" fontId="19" fillId="12" borderId="0" xfId="0" applyNumberFormat="1" applyFont="1" applyFill="1" applyBorder="1" applyAlignment="1" applyProtection="1">
      <alignment horizontal="center"/>
    </xf>
    <xf numFmtId="0" fontId="0" fillId="12" borderId="91" xfId="0" applyFill="1" applyBorder="1"/>
    <xf numFmtId="0" fontId="0" fillId="12" borderId="92" xfId="0" applyFill="1" applyBorder="1"/>
    <xf numFmtId="0" fontId="0" fillId="12" borderId="93" xfId="0" applyFill="1" applyBorder="1"/>
    <xf numFmtId="0" fontId="6" fillId="12" borderId="53" xfId="0" applyFont="1" applyFill="1" applyBorder="1"/>
    <xf numFmtId="0" fontId="19" fillId="12" borderId="53" xfId="0" applyNumberFormat="1" applyFont="1" applyFill="1" applyBorder="1" applyAlignment="1" applyProtection="1">
      <alignment horizontal="center"/>
    </xf>
    <xf numFmtId="0" fontId="19" fillId="12" borderId="25" xfId="0" applyNumberFormat="1" applyFont="1" applyFill="1" applyBorder="1" applyAlignment="1" applyProtection="1">
      <alignment horizontal="center"/>
    </xf>
    <xf numFmtId="0" fontId="0" fillId="12" borderId="53" xfId="0" applyFill="1" applyBorder="1"/>
    <xf numFmtId="0" fontId="0" fillId="12" borderId="25" xfId="0" applyFill="1" applyBorder="1"/>
    <xf numFmtId="0" fontId="0" fillId="12" borderId="42" xfId="0" applyFill="1" applyBorder="1"/>
    <xf numFmtId="0" fontId="6" fillId="12" borderId="94" xfId="0" applyFont="1" applyFill="1" applyBorder="1"/>
    <xf numFmtId="0" fontId="0" fillId="12" borderId="41" xfId="0" applyFill="1" applyBorder="1"/>
    <xf numFmtId="0" fontId="29" fillId="3" borderId="21" xfId="0" applyFont="1" applyFill="1" applyBorder="1" applyAlignment="1">
      <alignment vertical="center"/>
    </xf>
    <xf numFmtId="49" fontId="31" fillId="14" borderId="99" xfId="0" applyNumberFormat="1" applyFont="1" applyFill="1" applyBorder="1" applyAlignment="1">
      <alignment horizontal="center"/>
    </xf>
    <xf numFmtId="0" fontId="31" fillId="14" borderId="100" xfId="0" applyFont="1" applyFill="1" applyBorder="1" applyAlignment="1">
      <alignment horizontal="center"/>
    </xf>
    <xf numFmtId="49" fontId="31" fillId="14" borderId="107" xfId="0" applyNumberFormat="1" applyFont="1" applyFill="1" applyBorder="1" applyAlignment="1">
      <alignment horizontal="center"/>
    </xf>
    <xf numFmtId="0" fontId="20" fillId="3" borderId="22" xfId="0" applyFont="1" applyFill="1" applyBorder="1" applyAlignment="1">
      <alignment vertical="center"/>
    </xf>
    <xf numFmtId="0" fontId="32" fillId="14" borderId="96" xfId="0" applyFont="1" applyFill="1" applyBorder="1" applyAlignment="1">
      <alignment horizontal="center"/>
    </xf>
    <xf numFmtId="0" fontId="0" fillId="5" borderId="10" xfId="0" applyFill="1" applyBorder="1"/>
    <xf numFmtId="0" fontId="0" fillId="5" borderId="11" xfId="0" applyFill="1" applyBorder="1"/>
    <xf numFmtId="0" fontId="0" fillId="5" borderId="12" xfId="0" applyFill="1" applyBorder="1"/>
    <xf numFmtId="0" fontId="0" fillId="5" borderId="13" xfId="0" applyFill="1" applyBorder="1"/>
    <xf numFmtId="0" fontId="0" fillId="5" borderId="0" xfId="0" applyFill="1" applyBorder="1"/>
    <xf numFmtId="0" fontId="2" fillId="5" borderId="9" xfId="0" applyNumberFormat="1" applyFont="1" applyFill="1" applyBorder="1" applyAlignment="1" applyProtection="1">
      <alignment horizontal="center" vertical="center"/>
    </xf>
    <xf numFmtId="0" fontId="0" fillId="5" borderId="14" xfId="0" applyFill="1" applyBorder="1"/>
    <xf numFmtId="0" fontId="3" fillId="5" borderId="13" xfId="0" applyNumberFormat="1" applyFont="1" applyFill="1" applyBorder="1" applyAlignment="1"/>
    <xf numFmtId="0" fontId="2" fillId="5" borderId="0" xfId="0" applyFont="1" applyFill="1" applyBorder="1" applyAlignment="1">
      <alignment horizontal="center"/>
    </xf>
    <xf numFmtId="0" fontId="0" fillId="5" borderId="0" xfId="0" applyFill="1" applyBorder="1" applyAlignment="1">
      <alignment horizontal="center"/>
    </xf>
    <xf numFmtId="0" fontId="0" fillId="5" borderId="14" xfId="0" applyFill="1" applyBorder="1" applyAlignment="1">
      <alignment horizontal="center"/>
    </xf>
    <xf numFmtId="0" fontId="0" fillId="5" borderId="13" xfId="0" applyFill="1" applyBorder="1" applyAlignment="1">
      <alignment horizontal="center"/>
    </xf>
    <xf numFmtId="0" fontId="4" fillId="5" borderId="0" xfId="0" applyFont="1" applyFill="1" applyBorder="1" applyAlignment="1">
      <alignment horizontal="center"/>
    </xf>
    <xf numFmtId="0" fontId="0" fillId="5" borderId="6" xfId="0" applyFill="1" applyBorder="1"/>
    <xf numFmtId="0" fontId="0" fillId="5" borderId="7" xfId="0" applyFill="1" applyBorder="1"/>
    <xf numFmtId="0" fontId="0" fillId="5" borderId="8" xfId="0" applyFill="1" applyBorder="1"/>
    <xf numFmtId="0" fontId="0" fillId="5" borderId="16" xfId="0" applyFill="1" applyBorder="1"/>
    <xf numFmtId="0" fontId="0" fillId="5" borderId="17" xfId="0" applyFill="1" applyBorder="1"/>
    <xf numFmtId="0" fontId="0" fillId="5" borderId="15" xfId="0" applyFill="1" applyBorder="1"/>
    <xf numFmtId="0" fontId="2" fillId="0" borderId="0" xfId="0" applyFont="1"/>
    <xf numFmtId="3" fontId="0" fillId="0" borderId="0" xfId="0" applyNumberFormat="1"/>
    <xf numFmtId="0" fontId="13" fillId="0" borderId="114" xfId="0" applyFont="1" applyFill="1" applyBorder="1"/>
    <xf numFmtId="0" fontId="13" fillId="0" borderId="0" xfId="0" applyFont="1" applyFill="1"/>
    <xf numFmtId="0" fontId="13" fillId="5" borderId="90" xfId="0" applyFont="1" applyFill="1" applyBorder="1"/>
    <xf numFmtId="0" fontId="13" fillId="0" borderId="90" xfId="0" applyFont="1" applyFill="1" applyBorder="1"/>
    <xf numFmtId="0" fontId="13" fillId="0" borderId="0" xfId="0" applyFont="1" applyFill="1" applyBorder="1"/>
    <xf numFmtId="0" fontId="13" fillId="12" borderId="24" xfId="0" applyFont="1" applyFill="1" applyBorder="1"/>
    <xf numFmtId="0" fontId="13" fillId="12" borderId="109" xfId="0" applyFont="1" applyFill="1" applyBorder="1"/>
    <xf numFmtId="0" fontId="13" fillId="12" borderId="0" xfId="0" applyFont="1" applyFill="1" applyBorder="1" applyAlignment="1">
      <alignment vertical="center"/>
    </xf>
    <xf numFmtId="0" fontId="13" fillId="12" borderId="1" xfId="0" applyFont="1" applyFill="1" applyBorder="1"/>
    <xf numFmtId="166" fontId="24" fillId="9" borderId="30" xfId="0" applyNumberFormat="1" applyFont="1" applyFill="1" applyBorder="1" applyAlignment="1" applyProtection="1">
      <alignment shrinkToFit="1"/>
    </xf>
    <xf numFmtId="0" fontId="13" fillId="12" borderId="0" xfId="0" applyFont="1" applyFill="1" applyBorder="1" applyAlignment="1"/>
    <xf numFmtId="166" fontId="24" fillId="16" borderId="30" xfId="0" applyNumberFormat="1" applyFont="1" applyFill="1" applyBorder="1" applyAlignment="1" applyProtection="1">
      <alignment shrinkToFit="1"/>
    </xf>
    <xf numFmtId="166" fontId="13" fillId="16" borderId="30" xfId="0" applyNumberFormat="1" applyFont="1" applyFill="1" applyBorder="1" applyAlignment="1" applyProtection="1">
      <alignment shrinkToFit="1"/>
    </xf>
    <xf numFmtId="3" fontId="24" fillId="15" borderId="107" xfId="0" applyNumberFormat="1" applyFont="1" applyFill="1" applyBorder="1" applyAlignment="1"/>
    <xf numFmtId="3" fontId="13" fillId="2" borderId="105" xfId="0" applyNumberFormat="1" applyFont="1" applyFill="1" applyBorder="1"/>
    <xf numFmtId="3" fontId="13" fillId="2" borderId="106" xfId="0" applyNumberFormat="1" applyFont="1" applyFill="1" applyBorder="1"/>
    <xf numFmtId="3" fontId="13" fillId="2" borderId="108" xfId="0" applyNumberFormat="1" applyFont="1" applyFill="1" applyBorder="1"/>
    <xf numFmtId="3" fontId="24" fillId="15" borderId="107" xfId="0" applyNumberFormat="1" applyFont="1" applyFill="1" applyBorder="1"/>
    <xf numFmtId="0" fontId="13" fillId="12" borderId="2" xfId="0" applyFont="1" applyFill="1" applyBorder="1"/>
    <xf numFmtId="0" fontId="13" fillId="12" borderId="3" xfId="0" applyFont="1" applyFill="1" applyBorder="1"/>
    <xf numFmtId="0" fontId="0" fillId="5" borderId="115" xfId="0" applyFill="1" applyBorder="1"/>
    <xf numFmtId="0" fontId="0" fillId="5" borderId="114" xfId="0" applyFill="1" applyBorder="1"/>
    <xf numFmtId="0" fontId="0" fillId="5" borderId="116" xfId="0" applyFill="1" applyBorder="1"/>
    <xf numFmtId="0" fontId="0" fillId="5" borderId="4" xfId="0" applyFill="1" applyBorder="1"/>
    <xf numFmtId="0" fontId="0" fillId="5" borderId="1" xfId="0" applyFill="1" applyBorder="1"/>
    <xf numFmtId="0" fontId="0" fillId="5" borderId="5" xfId="0" applyFill="1" applyBorder="1"/>
    <xf numFmtId="0" fontId="0" fillId="5" borderId="2" xfId="0" applyFill="1" applyBorder="1"/>
    <xf numFmtId="0" fontId="0" fillId="5" borderId="3" xfId="0" applyFill="1" applyBorder="1"/>
    <xf numFmtId="0" fontId="6" fillId="17" borderId="0" xfId="0" applyFont="1" applyFill="1" applyBorder="1"/>
    <xf numFmtId="0" fontId="37" fillId="12" borderId="0" xfId="0" applyNumberFormat="1" applyFont="1" applyFill="1" applyBorder="1" applyAlignment="1" applyProtection="1">
      <alignment horizontal="left"/>
    </xf>
    <xf numFmtId="0" fontId="38" fillId="12" borderId="0" xfId="0" applyNumberFormat="1" applyFont="1" applyFill="1" applyBorder="1" applyAlignment="1" applyProtection="1">
      <alignment horizontal="center"/>
    </xf>
    <xf numFmtId="0" fontId="13" fillId="12" borderId="0" xfId="0" applyNumberFormat="1" applyFont="1" applyFill="1" applyBorder="1" applyAlignment="1" applyProtection="1">
      <alignment horizontal="left"/>
    </xf>
    <xf numFmtId="0" fontId="39" fillId="12" borderId="0" xfId="0" applyNumberFormat="1" applyFont="1" applyFill="1" applyBorder="1" applyAlignment="1" applyProtection="1">
      <alignment horizontal="left"/>
    </xf>
    <xf numFmtId="0" fontId="10" fillId="12" borderId="0" xfId="0" applyNumberFormat="1" applyFont="1" applyFill="1" applyBorder="1" applyAlignment="1" applyProtection="1">
      <alignment horizontal="left"/>
    </xf>
    <xf numFmtId="0" fontId="40" fillId="12" borderId="0" xfId="0" applyNumberFormat="1" applyFont="1" applyFill="1" applyBorder="1" applyAlignment="1" applyProtection="1">
      <alignment horizontal="left"/>
    </xf>
    <xf numFmtId="0" fontId="11" fillId="12" borderId="0" xfId="0" applyNumberFormat="1" applyFont="1" applyFill="1" applyBorder="1" applyAlignment="1" applyProtection="1">
      <alignment horizontal="left"/>
    </xf>
    <xf numFmtId="0" fontId="11" fillId="12" borderId="0" xfId="0" applyNumberFormat="1" applyFont="1" applyFill="1" applyBorder="1" applyAlignment="1" applyProtection="1">
      <alignment horizontal="right"/>
    </xf>
    <xf numFmtId="0" fontId="34" fillId="12" borderId="0" xfId="0" applyNumberFormat="1" applyFont="1" applyFill="1" applyBorder="1" applyAlignment="1" applyProtection="1">
      <alignment horizontal="left"/>
    </xf>
    <xf numFmtId="0" fontId="38" fillId="12" borderId="25" xfId="0" applyNumberFormat="1" applyFont="1" applyFill="1" applyBorder="1" applyAlignment="1" applyProtection="1">
      <alignment horizontal="center"/>
    </xf>
    <xf numFmtId="0" fontId="13" fillId="12" borderId="25" xfId="0" applyFont="1" applyFill="1" applyBorder="1"/>
    <xf numFmtId="168" fontId="10" fillId="0" borderId="33" xfId="1" applyNumberFormat="1" applyFont="1" applyBorder="1" applyProtection="1">
      <protection locked="0"/>
    </xf>
    <xf numFmtId="167" fontId="10" fillId="0" borderId="84" xfId="1" applyNumberFormat="1" applyFont="1" applyBorder="1" applyProtection="1">
      <protection locked="0"/>
    </xf>
    <xf numFmtId="10" fontId="10" fillId="0" borderId="84" xfId="1" applyNumberFormat="1" applyFont="1" applyBorder="1" applyProtection="1">
      <protection locked="0"/>
    </xf>
    <xf numFmtId="3" fontId="10" fillId="0" borderId="34" xfId="1" applyNumberFormat="1" applyFont="1" applyBorder="1" applyProtection="1">
      <protection locked="0"/>
    </xf>
    <xf numFmtId="4" fontId="41" fillId="0" borderId="40" xfId="1" applyNumberFormat="1" applyFont="1" applyBorder="1" applyAlignment="1" applyProtection="1">
      <alignment horizontal="center"/>
      <protection locked="0"/>
    </xf>
    <xf numFmtId="0" fontId="41" fillId="12" borderId="0" xfId="0" applyNumberFormat="1" applyFont="1" applyFill="1" applyBorder="1" applyAlignment="1" applyProtection="1">
      <alignment horizontal="left"/>
    </xf>
    <xf numFmtId="0" fontId="10" fillId="12" borderId="0" xfId="0" applyNumberFormat="1" applyFont="1" applyFill="1" applyBorder="1" applyAlignment="1" applyProtection="1">
      <alignment horizontal="left"/>
    </xf>
    <xf numFmtId="0" fontId="6" fillId="12" borderId="92" xfId="0" applyFont="1" applyFill="1" applyBorder="1"/>
    <xf numFmtId="0" fontId="30" fillId="12" borderId="0" xfId="0" applyFont="1" applyFill="1" applyBorder="1" applyAlignment="1"/>
    <xf numFmtId="0" fontId="6" fillId="12" borderId="42" xfId="0" applyFont="1" applyFill="1" applyBorder="1"/>
    <xf numFmtId="0" fontId="6" fillId="12" borderId="41" xfId="0" applyFont="1" applyFill="1" applyBorder="1"/>
    <xf numFmtId="0" fontId="6" fillId="8" borderId="0" xfId="0" applyFont="1" applyFill="1" applyBorder="1"/>
    <xf numFmtId="0" fontId="43" fillId="12" borderId="0" xfId="0" applyFont="1" applyFill="1" applyBorder="1"/>
    <xf numFmtId="0" fontId="10" fillId="5" borderId="40" xfId="0" applyFont="1" applyFill="1" applyBorder="1" applyAlignment="1" applyProtection="1">
      <alignment horizontal="center"/>
      <protection locked="0"/>
    </xf>
    <xf numFmtId="0" fontId="10" fillId="5" borderId="30" xfId="0" applyFont="1" applyFill="1" applyBorder="1" applyAlignment="1" applyProtection="1">
      <alignment horizontal="center"/>
      <protection locked="0"/>
    </xf>
    <xf numFmtId="0" fontId="23" fillId="2" borderId="77" xfId="1" applyNumberFormat="1" applyFont="1" applyFill="1" applyBorder="1" applyAlignment="1" applyProtection="1">
      <alignment horizontal="right"/>
      <protection locked="0"/>
    </xf>
    <xf numFmtId="0" fontId="23" fillId="2" borderId="0" xfId="1" applyNumberFormat="1" applyFont="1" applyFill="1" applyBorder="1" applyAlignment="1" applyProtection="1">
      <alignment horizontal="right"/>
      <protection locked="0"/>
    </xf>
    <xf numFmtId="169" fontId="35" fillId="2" borderId="0" xfId="1" applyNumberFormat="1" applyFont="1" applyFill="1" applyBorder="1" applyAlignment="1" applyProtection="1">
      <alignment horizontal="right" shrinkToFit="1"/>
    </xf>
    <xf numFmtId="10" fontId="24" fillId="2" borderId="76" xfId="1" applyNumberFormat="1" applyFont="1" applyFill="1" applyBorder="1" applyAlignment="1" applyProtection="1">
      <alignment horizontal="right" shrinkToFit="1"/>
    </xf>
    <xf numFmtId="0" fontId="10" fillId="12" borderId="0" xfId="0" applyNumberFormat="1" applyFont="1" applyFill="1" applyBorder="1" applyAlignment="1" applyProtection="1">
      <alignment horizontal="left"/>
    </xf>
    <xf numFmtId="4" fontId="45" fillId="10" borderId="43" xfId="0" applyNumberFormat="1" applyFont="1" applyFill="1" applyBorder="1" applyAlignment="1">
      <alignment horizontal="center" shrinkToFit="1"/>
    </xf>
    <xf numFmtId="4" fontId="39" fillId="9" borderId="29" xfId="1" applyNumberFormat="1" applyFont="1" applyFill="1" applyBorder="1" applyAlignment="1" applyProtection="1">
      <alignment horizontal="center"/>
    </xf>
    <xf numFmtId="10" fontId="10" fillId="0" borderId="34" xfId="1" applyNumberFormat="1" applyFont="1" applyBorder="1" applyAlignment="1" applyProtection="1">
      <alignment vertical="center"/>
      <protection locked="0"/>
    </xf>
    <xf numFmtId="0" fontId="2" fillId="5" borderId="0" xfId="0" applyFont="1" applyFill="1" applyBorder="1"/>
    <xf numFmtId="0" fontId="0" fillId="0" borderId="16" xfId="0" applyBorder="1"/>
    <xf numFmtId="0" fontId="10" fillId="5" borderId="29" xfId="0" applyFont="1" applyFill="1" applyBorder="1" applyAlignment="1" applyProtection="1">
      <alignment horizontal="center" vertical="center"/>
      <protection locked="0"/>
    </xf>
    <xf numFmtId="0" fontId="46" fillId="12" borderId="0" xfId="0" applyFont="1" applyFill="1"/>
    <xf numFmtId="0" fontId="47" fillId="12" borderId="0" xfId="0" applyFont="1" applyFill="1" applyBorder="1"/>
    <xf numFmtId="0" fontId="24" fillId="9" borderId="83" xfId="0" applyFont="1" applyFill="1" applyBorder="1" applyAlignment="1">
      <alignment horizontal="right" vertical="center"/>
    </xf>
    <xf numFmtId="0" fontId="24" fillId="9" borderId="83" xfId="0" applyFont="1" applyFill="1" applyBorder="1" applyAlignment="1">
      <alignment horizontal="right" vertical="top"/>
    </xf>
    <xf numFmtId="0" fontId="34" fillId="12" borderId="0" xfId="0" applyFont="1" applyFill="1" applyBorder="1"/>
    <xf numFmtId="0" fontId="48" fillId="12" borderId="0" xfId="0" applyFont="1" applyFill="1" applyBorder="1" applyAlignment="1"/>
    <xf numFmtId="0" fontId="48" fillId="12" borderId="0" xfId="0" applyFont="1" applyFill="1" applyBorder="1"/>
    <xf numFmtId="0" fontId="0" fillId="0" borderId="0" xfId="0" applyAlignment="1">
      <alignment vertical="top"/>
    </xf>
    <xf numFmtId="0" fontId="0" fillId="0" borderId="0" xfId="0" applyFill="1" applyAlignment="1">
      <alignment vertical="top"/>
    </xf>
    <xf numFmtId="0" fontId="6" fillId="12" borderId="53" xfId="0" applyFont="1" applyFill="1" applyBorder="1" applyAlignment="1">
      <alignment vertical="top"/>
    </xf>
    <xf numFmtId="0" fontId="6" fillId="12" borderId="25" xfId="0" applyFont="1" applyFill="1" applyBorder="1" applyAlignment="1">
      <alignment vertical="top"/>
    </xf>
    <xf numFmtId="0" fontId="25" fillId="0" borderId="16" xfId="0" applyFont="1" applyBorder="1"/>
    <xf numFmtId="0" fontId="25" fillId="0" borderId="16" xfId="0" applyFont="1" applyFill="1" applyBorder="1"/>
    <xf numFmtId="0" fontId="25" fillId="0" borderId="0" xfId="0" applyFont="1" applyFill="1" applyBorder="1"/>
    <xf numFmtId="0" fontId="25" fillId="0" borderId="0" xfId="0" applyFont="1"/>
    <xf numFmtId="0" fontId="25" fillId="5" borderId="10" xfId="0" applyFont="1" applyFill="1" applyBorder="1" applyAlignment="1">
      <alignment horizontal="right"/>
    </xf>
    <xf numFmtId="2" fontId="25" fillId="5" borderId="6" xfId="0" applyNumberFormat="1" applyFont="1" applyFill="1" applyBorder="1"/>
    <xf numFmtId="0" fontId="25" fillId="5" borderId="13" xfId="0" applyFont="1" applyFill="1" applyBorder="1" applyAlignment="1">
      <alignment horizontal="right"/>
    </xf>
    <xf numFmtId="10" fontId="25" fillId="5" borderId="7" xfId="0" applyNumberFormat="1" applyFont="1" applyFill="1" applyBorder="1"/>
    <xf numFmtId="0" fontId="25" fillId="5" borderId="15" xfId="0" applyFont="1" applyFill="1" applyBorder="1" applyAlignment="1">
      <alignment horizontal="right"/>
    </xf>
    <xf numFmtId="10" fontId="25" fillId="5" borderId="8" xfId="0" applyNumberFormat="1" applyFont="1" applyFill="1" applyBorder="1"/>
    <xf numFmtId="3" fontId="25" fillId="5" borderId="7" xfId="0" applyNumberFormat="1" applyFont="1" applyFill="1" applyBorder="1"/>
    <xf numFmtId="0" fontId="25" fillId="5" borderId="8" xfId="0" applyFont="1" applyFill="1" applyBorder="1"/>
    <xf numFmtId="0" fontId="25" fillId="5" borderId="7" xfId="0" applyFont="1" applyFill="1" applyBorder="1"/>
    <xf numFmtId="0" fontId="25" fillId="0" borderId="0" xfId="0" applyFont="1" applyAlignment="1">
      <alignment horizontal="right"/>
    </xf>
    <xf numFmtId="4" fontId="25" fillId="5" borderId="9" xfId="0" applyNumberFormat="1" applyFont="1" applyFill="1" applyBorder="1"/>
    <xf numFmtId="4" fontId="25" fillId="5" borderId="6" xfId="0" applyNumberFormat="1" applyFont="1" applyFill="1" applyBorder="1"/>
    <xf numFmtId="4" fontId="25" fillId="5" borderId="7" xfId="0" applyNumberFormat="1" applyFont="1" applyFill="1" applyBorder="1"/>
    <xf numFmtId="4" fontId="25" fillId="5" borderId="8" xfId="0" applyNumberFormat="1" applyFont="1" applyFill="1" applyBorder="1"/>
    <xf numFmtId="0" fontId="25" fillId="5" borderId="6" xfId="0" applyFont="1" applyFill="1" applyBorder="1" applyAlignment="1">
      <alignment horizontal="right"/>
    </xf>
    <xf numFmtId="0" fontId="25" fillId="5" borderId="7" xfId="0" applyFont="1" applyFill="1" applyBorder="1" applyAlignment="1">
      <alignment horizontal="right"/>
    </xf>
    <xf numFmtId="0" fontId="25" fillId="0" borderId="11" xfId="0" applyFont="1" applyBorder="1"/>
    <xf numFmtId="0" fontId="25" fillId="0" borderId="12" xfId="0" applyFont="1" applyBorder="1"/>
    <xf numFmtId="0" fontId="25" fillId="0" borderId="15" xfId="0" applyFont="1" applyBorder="1"/>
    <xf numFmtId="2" fontId="25" fillId="0" borderId="17" xfId="0" applyNumberFormat="1" applyFont="1" applyBorder="1"/>
    <xf numFmtId="0" fontId="25" fillId="18" borderId="0" xfId="0" applyFont="1" applyFill="1"/>
    <xf numFmtId="0" fontId="50" fillId="0" borderId="16" xfId="0" applyFont="1" applyBorder="1"/>
    <xf numFmtId="167" fontId="25" fillId="5" borderId="6" xfId="0" applyNumberFormat="1" applyFont="1" applyFill="1" applyBorder="1"/>
    <xf numFmtId="0" fontId="0" fillId="5" borderId="117" xfId="0" applyFill="1" applyBorder="1"/>
    <xf numFmtId="0" fontId="29" fillId="5" borderId="117" xfId="0" applyFont="1" applyFill="1" applyBorder="1" applyAlignment="1">
      <alignment vertical="center"/>
    </xf>
    <xf numFmtId="0" fontId="8" fillId="5" borderId="117" xfId="0" applyFont="1" applyFill="1" applyBorder="1" applyAlignment="1" applyProtection="1">
      <alignment vertical="center"/>
      <protection locked="0"/>
    </xf>
    <xf numFmtId="0" fontId="6" fillId="8" borderId="118" xfId="0" applyFont="1" applyFill="1" applyBorder="1"/>
    <xf numFmtId="0" fontId="6" fillId="8" borderId="119" xfId="0" applyFont="1" applyFill="1" applyBorder="1"/>
    <xf numFmtId="0" fontId="0" fillId="0" borderId="0" xfId="0" applyAlignment="1">
      <alignment horizontal="right"/>
    </xf>
    <xf numFmtId="4" fontId="25" fillId="18" borderId="0" xfId="0" applyNumberFormat="1" applyFont="1" applyFill="1"/>
    <xf numFmtId="0" fontId="0" fillId="12" borderId="0" xfId="0" applyFill="1" applyAlignment="1">
      <alignment horizontal="right"/>
    </xf>
    <xf numFmtId="0" fontId="0" fillId="12" borderId="0" xfId="0" applyFill="1"/>
    <xf numFmtId="0" fontId="25" fillId="9" borderId="120" xfId="0" applyFont="1" applyFill="1" applyBorder="1" applyAlignment="1">
      <alignment horizontal="right"/>
    </xf>
    <xf numFmtId="0" fontId="25" fillId="9" borderId="121" xfId="0" applyFont="1" applyFill="1" applyBorder="1" applyAlignment="1">
      <alignment horizontal="right"/>
    </xf>
    <xf numFmtId="0" fontId="25" fillId="9" borderId="122" xfId="0" applyFont="1" applyFill="1" applyBorder="1" applyAlignment="1">
      <alignment horizontal="right"/>
    </xf>
    <xf numFmtId="4" fontId="25" fillId="9" borderId="123" xfId="0" applyNumberFormat="1" applyFont="1" applyFill="1" applyBorder="1"/>
    <xf numFmtId="4" fontId="25" fillId="9" borderId="124" xfId="0" applyNumberFormat="1" applyFont="1" applyFill="1" applyBorder="1"/>
    <xf numFmtId="4" fontId="25" fillId="9" borderId="125" xfId="0" applyNumberFormat="1" applyFont="1" applyFill="1" applyBorder="1"/>
    <xf numFmtId="4" fontId="25" fillId="9" borderId="126" xfId="0" applyNumberFormat="1" applyFont="1" applyFill="1" applyBorder="1"/>
    <xf numFmtId="4" fontId="25" fillId="9" borderId="127" xfId="0" applyNumberFormat="1" applyFont="1" applyFill="1" applyBorder="1"/>
    <xf numFmtId="4" fontId="25" fillId="9" borderId="128" xfId="0" applyNumberFormat="1" applyFont="1" applyFill="1" applyBorder="1"/>
    <xf numFmtId="0" fontId="25" fillId="9" borderId="132" xfId="0" applyFont="1" applyFill="1" applyBorder="1" applyAlignment="1">
      <alignment horizontal="right"/>
    </xf>
    <xf numFmtId="4" fontId="25" fillId="9" borderId="134" xfId="0" applyNumberFormat="1" applyFont="1" applyFill="1" applyBorder="1"/>
    <xf numFmtId="4" fontId="25" fillId="9" borderId="135" xfId="0" applyNumberFormat="1" applyFont="1" applyFill="1" applyBorder="1"/>
    <xf numFmtId="4" fontId="25" fillId="9" borderId="136" xfId="0" applyNumberFormat="1" applyFont="1" applyFill="1" applyBorder="1"/>
    <xf numFmtId="0" fontId="24" fillId="19" borderId="133" xfId="0" applyFont="1" applyFill="1" applyBorder="1" applyAlignment="1">
      <alignment horizontal="right"/>
    </xf>
    <xf numFmtId="4" fontId="24" fillId="7" borderId="137" xfId="0" applyNumberFormat="1" applyFont="1" applyFill="1" applyBorder="1"/>
    <xf numFmtId="4" fontId="24" fillId="7" borderId="138" xfId="0" applyNumberFormat="1" applyFont="1" applyFill="1" applyBorder="1"/>
    <xf numFmtId="4" fontId="24" fillId="7" borderId="139" xfId="0" applyNumberFormat="1" applyFont="1" applyFill="1" applyBorder="1"/>
    <xf numFmtId="10" fontId="25" fillId="9" borderId="134" xfId="0" applyNumberFormat="1" applyFont="1" applyFill="1" applyBorder="1"/>
    <xf numFmtId="10" fontId="25" fillId="9" borderId="135" xfId="0" applyNumberFormat="1" applyFont="1" applyFill="1" applyBorder="1"/>
    <xf numFmtId="10" fontId="25" fillId="9" borderId="136" xfId="0" applyNumberFormat="1" applyFont="1" applyFill="1" applyBorder="1"/>
    <xf numFmtId="10" fontId="25" fillId="9" borderId="129" xfId="0" applyNumberFormat="1" applyFont="1" applyFill="1" applyBorder="1"/>
    <xf numFmtId="10" fontId="25" fillId="9" borderId="130" xfId="0" applyNumberFormat="1" applyFont="1" applyFill="1" applyBorder="1"/>
    <xf numFmtId="10" fontId="25" fillId="9" borderId="131" xfId="0" applyNumberFormat="1" applyFont="1" applyFill="1" applyBorder="1"/>
    <xf numFmtId="0" fontId="0" fillId="18" borderId="0" xfId="0" applyFill="1"/>
    <xf numFmtId="0" fontId="6" fillId="2" borderId="142" xfId="0" applyFont="1" applyFill="1" applyBorder="1"/>
    <xf numFmtId="0" fontId="6" fillId="2" borderId="143" xfId="0" applyFont="1" applyFill="1" applyBorder="1"/>
    <xf numFmtId="0" fontId="6" fillId="2" borderId="144" xfId="0" applyFont="1" applyFill="1" applyBorder="1"/>
    <xf numFmtId="0" fontId="6" fillId="2" borderId="145" xfId="0" applyFont="1" applyFill="1" applyBorder="1"/>
    <xf numFmtId="0" fontId="6" fillId="2" borderId="146" xfId="0" applyFont="1" applyFill="1" applyBorder="1"/>
    <xf numFmtId="0" fontId="6" fillId="2" borderId="147" xfId="0" applyFont="1" applyFill="1" applyBorder="1"/>
    <xf numFmtId="0" fontId="6" fillId="2" borderId="119" xfId="0" applyFont="1" applyFill="1" applyBorder="1"/>
    <xf numFmtId="0" fontId="6" fillId="2" borderId="148" xfId="0" applyFont="1" applyFill="1" applyBorder="1"/>
    <xf numFmtId="0" fontId="33" fillId="4" borderId="26" xfId="0" applyFont="1" applyFill="1" applyBorder="1" applyAlignment="1">
      <alignment horizontal="center" vertical="center" wrapText="1"/>
    </xf>
    <xf numFmtId="4" fontId="52" fillId="10" borderId="43" xfId="0" applyNumberFormat="1" applyFont="1" applyFill="1" applyBorder="1" applyAlignment="1">
      <alignment horizontal="center" shrinkToFit="1"/>
    </xf>
    <xf numFmtId="0" fontId="24" fillId="12" borderId="0" xfId="0" applyFont="1" applyFill="1" applyBorder="1"/>
    <xf numFmtId="0" fontId="10" fillId="12" borderId="0" xfId="0" applyNumberFormat="1" applyFont="1" applyFill="1" applyBorder="1" applyAlignment="1" applyProtection="1"/>
    <xf numFmtId="0" fontId="10" fillId="5" borderId="152" xfId="0" applyFont="1" applyFill="1" applyBorder="1" applyAlignment="1" applyProtection="1">
      <alignment horizontal="center" vertical="center" shrinkToFit="1"/>
      <protection locked="0"/>
    </xf>
    <xf numFmtId="4" fontId="10" fillId="0" borderId="40" xfId="1" applyNumberFormat="1" applyFont="1" applyBorder="1" applyAlignment="1" applyProtection="1">
      <alignment horizontal="center"/>
      <protection locked="0"/>
    </xf>
    <xf numFmtId="0" fontId="51" fillId="6" borderId="27" xfId="0" applyFont="1" applyFill="1" applyBorder="1" applyAlignment="1">
      <alignment horizontal="center" vertical="center"/>
    </xf>
    <xf numFmtId="0" fontId="51" fillId="6" borderId="28" xfId="0" applyFont="1" applyFill="1" applyBorder="1" applyAlignment="1">
      <alignment horizontal="center" vertical="center"/>
    </xf>
    <xf numFmtId="0" fontId="54" fillId="0" borderId="0" xfId="0" applyFont="1" applyFill="1"/>
    <xf numFmtId="0" fontId="14" fillId="0" borderId="0" xfId="0" applyFont="1" applyFill="1"/>
    <xf numFmtId="0" fontId="14" fillId="12" borderId="53" xfId="0" applyFont="1" applyFill="1" applyBorder="1"/>
    <xf numFmtId="0" fontId="34" fillId="12" borderId="1" xfId="0" applyFont="1" applyFill="1" applyBorder="1"/>
    <xf numFmtId="0" fontId="14" fillId="0" borderId="0" xfId="0" applyFont="1" applyFill="1" applyBorder="1"/>
    <xf numFmtId="166" fontId="11" fillId="9" borderId="165" xfId="0" applyNumberFormat="1" applyFont="1" applyFill="1" applyBorder="1" applyAlignment="1" applyProtection="1">
      <alignment shrinkToFit="1"/>
    </xf>
    <xf numFmtId="166" fontId="11" fillId="9" borderId="166" xfId="0" applyNumberFormat="1" applyFont="1" applyFill="1" applyBorder="1" applyAlignment="1" applyProtection="1">
      <alignment shrinkToFit="1"/>
    </xf>
    <xf numFmtId="166" fontId="11" fillId="9" borderId="167" xfId="0" applyNumberFormat="1" applyFont="1" applyFill="1" applyBorder="1" applyAlignment="1" applyProtection="1">
      <alignment shrinkToFit="1"/>
    </xf>
    <xf numFmtId="166" fontId="56" fillId="5" borderId="153" xfId="0" applyNumberFormat="1" applyFont="1" applyFill="1" applyBorder="1" applyAlignment="1" applyProtection="1">
      <alignment shrinkToFit="1"/>
      <protection locked="0"/>
    </xf>
    <xf numFmtId="166" fontId="56" fillId="5" borderId="168" xfId="0" applyNumberFormat="1" applyFont="1" applyFill="1" applyBorder="1" applyAlignment="1" applyProtection="1">
      <alignment shrinkToFit="1"/>
      <protection locked="0"/>
    </xf>
    <xf numFmtId="166" fontId="56" fillId="5" borderId="154" xfId="0" applyNumberFormat="1" applyFont="1" applyFill="1" applyBorder="1" applyAlignment="1" applyProtection="1">
      <alignment shrinkToFit="1"/>
      <protection locked="0"/>
    </xf>
    <xf numFmtId="166" fontId="56" fillId="5" borderId="155" xfId="0" applyNumberFormat="1" applyFont="1" applyFill="1" applyBorder="1" applyAlignment="1" applyProtection="1">
      <alignment shrinkToFit="1"/>
      <protection locked="0"/>
    </xf>
    <xf numFmtId="166" fontId="56" fillId="5" borderId="169" xfId="0" applyNumberFormat="1" applyFont="1" applyFill="1" applyBorder="1" applyAlignment="1" applyProtection="1">
      <alignment shrinkToFit="1"/>
      <protection locked="0"/>
    </xf>
    <xf numFmtId="166" fontId="56" fillId="5" borderId="156" xfId="0" applyNumberFormat="1" applyFont="1" applyFill="1" applyBorder="1" applyAlignment="1" applyProtection="1">
      <alignment shrinkToFit="1"/>
      <protection locked="0"/>
    </xf>
    <xf numFmtId="166" fontId="56" fillId="5" borderId="157" xfId="0" applyNumberFormat="1" applyFont="1" applyFill="1" applyBorder="1" applyAlignment="1" applyProtection="1">
      <alignment shrinkToFit="1"/>
      <protection locked="0"/>
    </xf>
    <xf numFmtId="166" fontId="56" fillId="5" borderId="170" xfId="0" applyNumberFormat="1" applyFont="1" applyFill="1" applyBorder="1" applyAlignment="1" applyProtection="1">
      <alignment shrinkToFit="1"/>
      <protection locked="0"/>
    </xf>
    <xf numFmtId="166" fontId="56" fillId="5" borderId="158" xfId="0" applyNumberFormat="1" applyFont="1" applyFill="1" applyBorder="1" applyAlignment="1" applyProtection="1">
      <alignment shrinkToFit="1"/>
      <protection locked="0"/>
    </xf>
    <xf numFmtId="0" fontId="10" fillId="5" borderId="35" xfId="0" applyFont="1" applyFill="1" applyBorder="1" applyAlignment="1" applyProtection="1">
      <alignment horizontal="center" vertical="center" shrinkToFit="1"/>
      <protection locked="0"/>
    </xf>
    <xf numFmtId="0" fontId="51" fillId="6" borderId="27" xfId="0" applyFont="1" applyFill="1" applyBorder="1" applyAlignment="1">
      <alignment horizontal="center" vertical="center" shrinkToFit="1"/>
    </xf>
    <xf numFmtId="0" fontId="51" fillId="6" borderId="28" xfId="0" applyFont="1" applyFill="1" applyBorder="1" applyAlignment="1">
      <alignment horizontal="center" vertical="center" shrinkToFit="1"/>
    </xf>
    <xf numFmtId="0" fontId="10" fillId="12" borderId="0" xfId="0" applyNumberFormat="1" applyFont="1" applyFill="1" applyBorder="1" applyAlignment="1" applyProtection="1">
      <alignment horizontal="left"/>
    </xf>
    <xf numFmtId="0" fontId="24" fillId="12" borderId="0" xfId="0" applyNumberFormat="1" applyFont="1" applyFill="1" applyBorder="1" applyAlignment="1" applyProtection="1">
      <alignment horizontal="right"/>
    </xf>
    <xf numFmtId="0" fontId="10" fillId="12" borderId="0" xfId="0" applyNumberFormat="1" applyFont="1" applyFill="1" applyBorder="1" applyAlignment="1" applyProtection="1">
      <alignment horizontal="left"/>
    </xf>
    <xf numFmtId="167" fontId="24" fillId="15" borderId="175" xfId="1" applyNumberFormat="1" applyFont="1" applyFill="1" applyBorder="1" applyAlignment="1" applyProtection="1">
      <alignment horizontal="center" shrinkToFit="1"/>
    </xf>
    <xf numFmtId="10" fontId="34" fillId="15" borderId="44" xfId="1" applyNumberFormat="1" applyFont="1" applyFill="1" applyBorder="1" applyAlignment="1" applyProtection="1">
      <alignment horizontal="right" shrinkToFit="1"/>
    </xf>
    <xf numFmtId="10" fontId="34" fillId="15" borderId="47" xfId="1" applyNumberFormat="1" applyFont="1" applyFill="1" applyBorder="1" applyAlignment="1" applyProtection="1">
      <alignment horizontal="right" shrinkToFit="1"/>
    </xf>
    <xf numFmtId="10" fontId="34" fillId="15" borderId="140" xfId="1" applyNumberFormat="1" applyFont="1" applyFill="1" applyBorder="1" applyAlignment="1" applyProtection="1">
      <alignment horizontal="right" shrinkToFit="1"/>
    </xf>
    <xf numFmtId="10" fontId="24" fillId="15" borderId="141" xfId="1" applyNumberFormat="1" applyFont="1" applyFill="1" applyBorder="1" applyAlignment="1" applyProtection="1">
      <alignment horizontal="right" shrinkToFit="1"/>
    </xf>
    <xf numFmtId="10" fontId="34" fillId="15" borderId="71" xfId="1" applyNumberFormat="1" applyFont="1" applyFill="1" applyBorder="1" applyAlignment="1" applyProtection="1">
      <alignment horizontal="right" shrinkToFit="1"/>
    </xf>
    <xf numFmtId="10" fontId="34" fillId="15" borderId="73" xfId="1" applyNumberFormat="1" applyFont="1" applyFill="1" applyBorder="1" applyAlignment="1" applyProtection="1">
      <alignment horizontal="right" shrinkToFit="1"/>
    </xf>
    <xf numFmtId="10" fontId="34" fillId="15" borderId="75" xfId="1" applyNumberFormat="1" applyFont="1" applyFill="1" applyBorder="1" applyAlignment="1" applyProtection="1">
      <alignment horizontal="right" shrinkToFit="1"/>
    </xf>
    <xf numFmtId="10" fontId="24" fillId="15" borderId="89" xfId="1" applyNumberFormat="1" applyFont="1" applyFill="1" applyBorder="1" applyAlignment="1" applyProtection="1">
      <alignment horizontal="right" shrinkToFit="1"/>
    </xf>
    <xf numFmtId="0" fontId="59" fillId="15" borderId="177" xfId="0" applyFont="1" applyFill="1" applyBorder="1"/>
    <xf numFmtId="0" fontId="60" fillId="15" borderId="177" xfId="0" applyFont="1" applyFill="1" applyBorder="1"/>
    <xf numFmtId="0" fontId="57" fillId="15" borderId="176" xfId="0" applyFont="1" applyFill="1" applyBorder="1"/>
    <xf numFmtId="0" fontId="60" fillId="15" borderId="178" xfId="0" applyFont="1" applyFill="1" applyBorder="1"/>
    <xf numFmtId="0" fontId="26" fillId="17" borderId="179" xfId="0" applyFont="1" applyFill="1" applyBorder="1"/>
    <xf numFmtId="0" fontId="61" fillId="17" borderId="0" xfId="0" applyFont="1" applyFill="1" applyBorder="1"/>
    <xf numFmtId="0" fontId="6" fillId="17" borderId="180" xfId="0" applyFont="1" applyFill="1" applyBorder="1"/>
    <xf numFmtId="0" fontId="61" fillId="17" borderId="179" xfId="0" applyFont="1" applyFill="1" applyBorder="1"/>
    <xf numFmtId="0" fontId="62" fillId="17" borderId="0" xfId="0" applyFont="1" applyFill="1" applyBorder="1"/>
    <xf numFmtId="0" fontId="13" fillId="17" borderId="0" xfId="0" applyFont="1" applyFill="1" applyBorder="1"/>
    <xf numFmtId="0" fontId="26" fillId="17" borderId="181" xfId="0" applyFont="1" applyFill="1" applyBorder="1"/>
    <xf numFmtId="0" fontId="13" fillId="17" borderId="90" xfId="0" applyFont="1" applyFill="1" applyBorder="1"/>
    <xf numFmtId="0" fontId="6" fillId="17" borderId="182" xfId="0" applyFont="1" applyFill="1" applyBorder="1"/>
    <xf numFmtId="0" fontId="61" fillId="17" borderId="0" xfId="0" applyFont="1" applyFill="1" applyBorder="1" applyAlignment="1"/>
    <xf numFmtId="0" fontId="63" fillId="17" borderId="0" xfId="0" applyFont="1" applyFill="1" applyBorder="1" applyAlignment="1">
      <alignment vertical="top"/>
    </xf>
    <xf numFmtId="0" fontId="44" fillId="17" borderId="0" xfId="0" applyFont="1" applyFill="1" applyBorder="1"/>
    <xf numFmtId="0" fontId="58" fillId="15" borderId="177" xfId="0" applyFont="1" applyFill="1" applyBorder="1" applyAlignment="1">
      <alignment horizontal="left" vertical="center"/>
    </xf>
    <xf numFmtId="0" fontId="63" fillId="17" borderId="0" xfId="0" applyFont="1" applyFill="1" applyBorder="1"/>
    <xf numFmtId="0" fontId="49" fillId="12" borderId="0" xfId="0" applyFont="1" applyFill="1" applyBorder="1" applyAlignment="1">
      <alignment vertical="top"/>
    </xf>
    <xf numFmtId="0" fontId="44" fillId="12" borderId="0" xfId="0" applyFont="1" applyFill="1" applyBorder="1" applyAlignment="1"/>
    <xf numFmtId="0" fontId="51" fillId="6" borderId="188" xfId="0" applyFont="1" applyFill="1" applyBorder="1" applyAlignment="1">
      <alignment horizontal="center" vertical="center"/>
    </xf>
    <xf numFmtId="0" fontId="51" fillId="6" borderId="189" xfId="0" applyFont="1" applyFill="1" applyBorder="1" applyAlignment="1">
      <alignment horizontal="center" vertical="center"/>
    </xf>
    <xf numFmtId="4" fontId="11" fillId="20" borderId="160" xfId="0" applyNumberFormat="1" applyFont="1" applyFill="1" applyBorder="1" applyAlignment="1">
      <alignment horizontal="right" vertical="center" shrinkToFit="1"/>
    </xf>
    <xf numFmtId="4" fontId="11" fillId="20" borderId="162" xfId="0" applyNumberFormat="1" applyFont="1" applyFill="1" applyBorder="1" applyAlignment="1">
      <alignment horizontal="right" vertical="center" shrinkToFit="1"/>
    </xf>
    <xf numFmtId="4" fontId="11" fillId="20" borderId="164" xfId="0" applyNumberFormat="1" applyFont="1" applyFill="1" applyBorder="1" applyAlignment="1">
      <alignment horizontal="right" vertical="center" shrinkToFit="1"/>
    </xf>
    <xf numFmtId="0" fontId="41" fillId="17" borderId="0" xfId="0" applyFont="1" applyFill="1" applyBorder="1" applyAlignment="1"/>
    <xf numFmtId="0" fontId="12" fillId="4" borderId="186" xfId="0" applyFont="1" applyFill="1" applyBorder="1" applyAlignment="1">
      <alignment horizontal="center" vertical="center" wrapText="1"/>
    </xf>
    <xf numFmtId="0" fontId="12" fillId="4" borderId="187" xfId="0" applyFont="1" applyFill="1" applyBorder="1" applyAlignment="1">
      <alignment horizontal="center" vertical="center" wrapText="1"/>
    </xf>
    <xf numFmtId="0" fontId="34" fillId="12" borderId="0" xfId="0" applyFont="1" applyFill="1" applyBorder="1" applyAlignment="1">
      <alignment shrinkToFit="1"/>
    </xf>
    <xf numFmtId="0" fontId="13" fillId="12" borderId="0" xfId="0" applyFont="1" applyFill="1" applyBorder="1" applyAlignment="1">
      <alignment shrinkToFit="1"/>
    </xf>
    <xf numFmtId="3" fontId="24" fillId="15" borderId="107" xfId="0" applyNumberFormat="1" applyFont="1" applyFill="1" applyBorder="1" applyAlignment="1">
      <alignment shrinkToFit="1"/>
    </xf>
    <xf numFmtId="0" fontId="33" fillId="12" borderId="190" xfId="0" applyFont="1" applyFill="1" applyBorder="1" applyAlignment="1">
      <alignment wrapText="1"/>
    </xf>
    <xf numFmtId="166" fontId="65" fillId="20" borderId="153" xfId="0" applyNumberFormat="1" applyFont="1" applyFill="1" applyBorder="1" applyAlignment="1" applyProtection="1">
      <alignment shrinkToFit="1"/>
    </xf>
    <xf numFmtId="166" fontId="65" fillId="20" borderId="168" xfId="0" applyNumberFormat="1" applyFont="1" applyFill="1" applyBorder="1" applyAlignment="1" applyProtection="1">
      <alignment shrinkToFit="1"/>
    </xf>
    <xf numFmtId="166" fontId="65" fillId="20" borderId="154" xfId="0" applyNumberFormat="1" applyFont="1" applyFill="1" applyBorder="1" applyAlignment="1" applyProtection="1">
      <alignment shrinkToFit="1"/>
    </xf>
    <xf numFmtId="166" fontId="65" fillId="20" borderId="155" xfId="0" applyNumberFormat="1" applyFont="1" applyFill="1" applyBorder="1" applyAlignment="1" applyProtection="1">
      <alignment shrinkToFit="1"/>
    </xf>
    <xf numFmtId="166" fontId="65" fillId="20" borderId="169" xfId="0" applyNumberFormat="1" applyFont="1" applyFill="1" applyBorder="1" applyAlignment="1" applyProtection="1">
      <alignment shrinkToFit="1"/>
    </xf>
    <xf numFmtId="166" fontId="65" fillId="20" borderId="156" xfId="0" applyNumberFormat="1" applyFont="1" applyFill="1" applyBorder="1" applyAlignment="1" applyProtection="1">
      <alignment shrinkToFit="1"/>
    </xf>
    <xf numFmtId="166" fontId="65" fillId="20" borderId="157" xfId="0" applyNumberFormat="1" applyFont="1" applyFill="1" applyBorder="1" applyAlignment="1" applyProtection="1">
      <alignment shrinkToFit="1"/>
    </xf>
    <xf numFmtId="166" fontId="65" fillId="20" borderId="170" xfId="0" applyNumberFormat="1" applyFont="1" applyFill="1" applyBorder="1" applyAlignment="1" applyProtection="1">
      <alignment shrinkToFit="1"/>
    </xf>
    <xf numFmtId="166" fontId="65" fillId="20" borderId="158" xfId="0" applyNumberFormat="1" applyFont="1" applyFill="1" applyBorder="1" applyAlignment="1" applyProtection="1">
      <alignment shrinkToFit="1"/>
    </xf>
    <xf numFmtId="0" fontId="64" fillId="20" borderId="165" xfId="0" applyFont="1" applyFill="1" applyBorder="1" applyAlignment="1">
      <alignment horizontal="right" vertical="center" shrinkToFit="1"/>
    </xf>
    <xf numFmtId="0" fontId="64" fillId="20" borderId="166" xfId="0" applyFont="1" applyFill="1" applyBorder="1" applyAlignment="1">
      <alignment horizontal="right" vertical="center" shrinkToFit="1"/>
    </xf>
    <xf numFmtId="0" fontId="64" fillId="20" borderId="167" xfId="0" applyFont="1" applyFill="1" applyBorder="1" applyAlignment="1">
      <alignment horizontal="right" vertical="center" shrinkToFit="1"/>
    </xf>
    <xf numFmtId="0" fontId="13" fillId="12" borderId="193" xfId="0" applyFont="1" applyFill="1" applyBorder="1"/>
    <xf numFmtId="0" fontId="13" fillId="12" borderId="196" xfId="0" applyFont="1" applyFill="1" applyBorder="1"/>
    <xf numFmtId="0" fontId="13" fillId="12" borderId="199" xfId="0" applyFont="1" applyFill="1" applyBorder="1"/>
    <xf numFmtId="0" fontId="13" fillId="20" borderId="191" xfId="0" applyFont="1" applyFill="1" applyBorder="1"/>
    <xf numFmtId="0" fontId="13" fillId="20" borderId="192" xfId="0" applyFont="1" applyFill="1" applyBorder="1"/>
    <xf numFmtId="0" fontId="13" fillId="20" borderId="194" xfId="0" applyFont="1" applyFill="1" applyBorder="1"/>
    <xf numFmtId="0" fontId="13" fillId="20" borderId="195" xfId="0" applyFont="1" applyFill="1" applyBorder="1"/>
    <xf numFmtId="0" fontId="13" fillId="20" borderId="197" xfId="0" applyFont="1" applyFill="1" applyBorder="1"/>
    <xf numFmtId="0" fontId="13" fillId="20" borderId="198" xfId="0" applyFont="1" applyFill="1" applyBorder="1"/>
    <xf numFmtId="0" fontId="64" fillId="20" borderId="209" xfId="0" applyFont="1" applyFill="1" applyBorder="1" applyAlignment="1">
      <alignment horizontal="right" vertical="center" shrinkToFit="1"/>
    </xf>
    <xf numFmtId="0" fontId="64" fillId="20" borderId="210" xfId="0" applyFont="1" applyFill="1" applyBorder="1" applyAlignment="1">
      <alignment horizontal="right" vertical="center" shrinkToFit="1"/>
    </xf>
    <xf numFmtId="0" fontId="64" fillId="20" borderId="211" xfId="0" applyFont="1" applyFill="1" applyBorder="1" applyAlignment="1">
      <alignment horizontal="right" vertical="center" shrinkToFit="1"/>
    </xf>
    <xf numFmtId="4" fontId="66" fillId="20" borderId="212" xfId="0" applyNumberFormat="1" applyFont="1" applyFill="1" applyBorder="1" applyAlignment="1">
      <alignment vertical="center" shrinkToFit="1"/>
    </xf>
    <xf numFmtId="4" fontId="66" fillId="20" borderId="213" xfId="0" applyNumberFormat="1" applyFont="1" applyFill="1" applyBorder="1" applyAlignment="1">
      <alignment vertical="center" shrinkToFit="1"/>
    </xf>
    <xf numFmtId="4" fontId="66" fillId="20" borderId="214" xfId="0" applyNumberFormat="1" applyFont="1" applyFill="1" applyBorder="1" applyAlignment="1">
      <alignment vertical="center" shrinkToFit="1"/>
    </xf>
    <xf numFmtId="0" fontId="67" fillId="0" borderId="0" xfId="0" applyFont="1" applyFill="1" applyBorder="1"/>
    <xf numFmtId="4" fontId="24" fillId="9" borderId="215" xfId="0" applyNumberFormat="1" applyFont="1" applyFill="1" applyBorder="1" applyAlignment="1">
      <alignment shrinkToFit="1"/>
    </xf>
    <xf numFmtId="10" fontId="24" fillId="9" borderId="215" xfId="0" applyNumberFormat="1" applyFont="1" applyFill="1" applyBorder="1" applyAlignment="1">
      <alignment shrinkToFit="1"/>
    </xf>
    <xf numFmtId="0" fontId="36" fillId="5" borderId="90" xfId="0" applyFont="1" applyFill="1" applyBorder="1" applyAlignment="1" applyProtection="1">
      <alignment vertical="center"/>
      <protection locked="0"/>
    </xf>
    <xf numFmtId="0" fontId="0" fillId="8" borderId="216" xfId="0" applyFill="1" applyBorder="1"/>
    <xf numFmtId="0" fontId="0" fillId="8" borderId="0" xfId="0" applyFill="1" applyBorder="1"/>
    <xf numFmtId="168" fontId="10" fillId="0" borderId="217" xfId="1" applyNumberFormat="1" applyFont="1" applyBorder="1" applyProtection="1">
      <protection locked="0"/>
    </xf>
    <xf numFmtId="167" fontId="10" fillId="0" borderId="218" xfId="1" applyNumberFormat="1" applyFont="1" applyBorder="1" applyProtection="1">
      <protection locked="0"/>
    </xf>
    <xf numFmtId="10" fontId="10" fillId="0" borderId="218" xfId="1" applyNumberFormat="1" applyFont="1" applyBorder="1" applyProtection="1">
      <protection locked="0"/>
    </xf>
    <xf numFmtId="3" fontId="10" fillId="0" borderId="219" xfId="1" applyNumberFormat="1" applyFont="1" applyBorder="1" applyProtection="1">
      <protection locked="0"/>
    </xf>
    <xf numFmtId="0" fontId="6" fillId="12" borderId="224" xfId="0" applyFont="1" applyFill="1" applyBorder="1"/>
    <xf numFmtId="0" fontId="51" fillId="6" borderId="189" xfId="0" applyFont="1" applyFill="1" applyBorder="1" applyAlignment="1">
      <alignment horizontal="center"/>
    </xf>
    <xf numFmtId="0" fontId="51" fillId="6" borderId="221" xfId="0" applyFont="1" applyFill="1" applyBorder="1" applyAlignment="1">
      <alignment horizontal="center"/>
    </xf>
    <xf numFmtId="0" fontId="51" fillId="6" borderId="222" xfId="0" applyFont="1" applyFill="1" applyBorder="1" applyAlignment="1">
      <alignment horizontal="center" shrinkToFit="1"/>
    </xf>
    <xf numFmtId="0" fontId="51" fillId="6" borderId="223" xfId="0" applyFont="1" applyFill="1" applyBorder="1" applyAlignment="1">
      <alignment horizontal="center" shrinkToFit="1"/>
    </xf>
    <xf numFmtId="4" fontId="11" fillId="20" borderId="160" xfId="0" applyNumberFormat="1" applyFont="1" applyFill="1" applyBorder="1" applyAlignment="1">
      <alignment horizontal="right" shrinkToFit="1"/>
    </xf>
    <xf numFmtId="4" fontId="11" fillId="20" borderId="162" xfId="0" applyNumberFormat="1" applyFont="1" applyFill="1" applyBorder="1" applyAlignment="1">
      <alignment horizontal="right" shrinkToFit="1"/>
    </xf>
    <xf numFmtId="4" fontId="11" fillId="20" borderId="164" xfId="0" applyNumberFormat="1" applyFont="1" applyFill="1" applyBorder="1" applyAlignment="1">
      <alignment horizontal="right" shrinkToFit="1"/>
    </xf>
    <xf numFmtId="0" fontId="14" fillId="24" borderId="0" xfId="0" applyFont="1" applyFill="1"/>
    <xf numFmtId="0" fontId="51" fillId="6" borderId="225" xfId="0" applyFont="1" applyFill="1" applyBorder="1" applyAlignment="1">
      <alignment horizontal="center" shrinkToFit="1"/>
    </xf>
    <xf numFmtId="0" fontId="51" fillId="6" borderId="226" xfId="0" applyFont="1" applyFill="1" applyBorder="1" applyAlignment="1">
      <alignment horizontal="center" shrinkToFit="1"/>
    </xf>
    <xf numFmtId="0" fontId="10" fillId="5" borderId="227" xfId="0" applyFont="1" applyFill="1" applyBorder="1" applyAlignment="1" applyProtection="1">
      <alignment horizontal="center" vertical="center" shrinkToFit="1"/>
      <protection locked="0"/>
    </xf>
    <xf numFmtId="166" fontId="68" fillId="20" borderId="228" xfId="0" applyNumberFormat="1" applyFont="1" applyFill="1" applyBorder="1" applyAlignment="1" applyProtection="1">
      <alignment horizontal="center" shrinkToFit="1"/>
    </xf>
    <xf numFmtId="166" fontId="68" fillId="20" borderId="229" xfId="0" applyNumberFormat="1" applyFont="1" applyFill="1" applyBorder="1" applyAlignment="1" applyProtection="1">
      <alignment horizontal="center" shrinkToFit="1"/>
    </xf>
    <xf numFmtId="0" fontId="51" fillId="6" borderId="230" xfId="0" applyFont="1" applyFill="1" applyBorder="1" applyAlignment="1">
      <alignment horizontal="center" shrinkToFit="1"/>
    </xf>
    <xf numFmtId="170" fontId="10" fillId="5" borderId="227" xfId="0" applyNumberFormat="1" applyFont="1" applyFill="1" applyBorder="1" applyAlignment="1" applyProtection="1">
      <alignment horizontal="center" vertical="center" shrinkToFit="1"/>
      <protection locked="0"/>
    </xf>
    <xf numFmtId="10" fontId="10" fillId="5" borderId="227" xfId="0" applyNumberFormat="1" applyFont="1" applyFill="1" applyBorder="1" applyAlignment="1" applyProtection="1">
      <alignment horizontal="center" vertical="center" shrinkToFit="1"/>
      <protection locked="0"/>
    </xf>
    <xf numFmtId="170" fontId="10" fillId="5" borderId="228" xfId="0" applyNumberFormat="1" applyFont="1" applyFill="1" applyBorder="1" applyAlignment="1" applyProtection="1">
      <alignment horizontal="center" vertical="center" shrinkToFit="1"/>
      <protection locked="0"/>
    </xf>
    <xf numFmtId="10" fontId="10" fillId="5" borderId="228" xfId="0" applyNumberFormat="1" applyFont="1" applyFill="1" applyBorder="1" applyAlignment="1" applyProtection="1">
      <alignment horizontal="center" vertical="center" shrinkToFit="1"/>
      <protection locked="0"/>
    </xf>
    <xf numFmtId="170" fontId="10" fillId="5" borderId="229" xfId="0" applyNumberFormat="1" applyFont="1" applyFill="1" applyBorder="1" applyAlignment="1" applyProtection="1">
      <alignment horizontal="center" vertical="center" shrinkToFit="1"/>
      <protection locked="0"/>
    </xf>
    <xf numFmtId="10" fontId="10" fillId="5" borderId="229" xfId="0" applyNumberFormat="1" applyFont="1" applyFill="1" applyBorder="1" applyAlignment="1" applyProtection="1">
      <alignment horizontal="center" vertical="center" shrinkToFit="1"/>
      <protection locked="0"/>
    </xf>
    <xf numFmtId="166" fontId="68" fillId="20" borderId="231" xfId="0" applyNumberFormat="1" applyFont="1" applyFill="1" applyBorder="1" applyAlignment="1" applyProtection="1">
      <alignment shrinkToFit="1"/>
    </xf>
    <xf numFmtId="166" fontId="68" fillId="20" borderId="228" xfId="0" applyNumberFormat="1" applyFont="1" applyFill="1" applyBorder="1" applyAlignment="1" applyProtection="1">
      <alignment shrinkToFit="1"/>
    </xf>
    <xf numFmtId="166" fontId="68" fillId="20" borderId="229" xfId="0" applyNumberFormat="1" applyFont="1" applyFill="1" applyBorder="1" applyAlignment="1" applyProtection="1">
      <alignment shrinkToFit="1"/>
    </xf>
    <xf numFmtId="166" fontId="68" fillId="20" borderId="233" xfId="0" applyNumberFormat="1" applyFont="1" applyFill="1" applyBorder="1" applyAlignment="1" applyProtection="1">
      <alignment horizontal="center" shrinkToFit="1"/>
    </xf>
    <xf numFmtId="0" fontId="51" fillId="6" borderId="232" xfId="0" applyFont="1" applyFill="1" applyBorder="1" applyAlignment="1">
      <alignment horizontal="right" shrinkToFit="1"/>
    </xf>
    <xf numFmtId="166" fontId="68" fillId="9" borderId="229" xfId="0" applyNumberFormat="1" applyFont="1" applyFill="1" applyBorder="1" applyAlignment="1" applyProtection="1">
      <alignment shrinkToFit="1"/>
    </xf>
    <xf numFmtId="3" fontId="24" fillId="9" borderId="240" xfId="0" applyNumberFormat="1" applyFont="1" applyFill="1" applyBorder="1" applyAlignment="1">
      <alignment shrinkToFit="1"/>
    </xf>
    <xf numFmtId="4" fontId="24" fillId="9" borderId="240" xfId="0" applyNumberFormat="1" applyFont="1" applyFill="1" applyBorder="1" applyAlignment="1">
      <alignment shrinkToFit="1"/>
    </xf>
    <xf numFmtId="3" fontId="24" fillId="9" borderId="241" xfId="0" applyNumberFormat="1" applyFont="1" applyFill="1" applyBorder="1" applyAlignment="1">
      <alignment shrinkToFit="1"/>
    </xf>
    <xf numFmtId="4" fontId="24" fillId="9" borderId="241" xfId="0" applyNumberFormat="1" applyFont="1" applyFill="1" applyBorder="1" applyAlignment="1">
      <alignment shrinkToFit="1"/>
    </xf>
    <xf numFmtId="3" fontId="24" fillId="9" borderId="242" xfId="0" applyNumberFormat="1" applyFont="1" applyFill="1" applyBorder="1" applyAlignment="1">
      <alignment shrinkToFit="1"/>
    </xf>
    <xf numFmtId="10" fontId="24" fillId="9" borderId="242" xfId="0" applyNumberFormat="1" applyFont="1" applyFill="1" applyBorder="1" applyAlignment="1">
      <alignment shrinkToFit="1"/>
    </xf>
    <xf numFmtId="0" fontId="36" fillId="5" borderId="0" xfId="0" applyFont="1" applyFill="1" applyBorder="1" applyAlignment="1" applyProtection="1">
      <alignment vertical="center"/>
      <protection locked="0"/>
    </xf>
    <xf numFmtId="0" fontId="13" fillId="12" borderId="177" xfId="0" applyFont="1" applyFill="1" applyBorder="1"/>
    <xf numFmtId="0" fontId="51" fillId="6" borderId="225" xfId="0" applyFont="1" applyFill="1" applyBorder="1" applyAlignment="1">
      <alignment horizontal="center" vertical="center" shrinkToFit="1"/>
    </xf>
    <xf numFmtId="0" fontId="51" fillId="6" borderId="230" xfId="0" applyFont="1" applyFill="1" applyBorder="1" applyAlignment="1">
      <alignment horizontal="center" vertical="center" shrinkToFit="1"/>
    </xf>
    <xf numFmtId="0" fontId="51" fillId="6" borderId="226" xfId="0" applyFont="1" applyFill="1" applyBorder="1" applyAlignment="1">
      <alignment horizontal="center" vertical="center" shrinkToFit="1"/>
    </xf>
    <xf numFmtId="0" fontId="44" fillId="12" borderId="0" xfId="0" applyFont="1" applyFill="1" applyBorder="1" applyAlignment="1">
      <alignment horizontal="center"/>
    </xf>
    <xf numFmtId="0" fontId="10" fillId="12" borderId="0" xfId="0" applyNumberFormat="1" applyFont="1" applyFill="1" applyBorder="1" applyAlignment="1" applyProtection="1">
      <alignment horizontal="left"/>
    </xf>
    <xf numFmtId="0" fontId="6" fillId="12" borderId="246" xfId="0" applyFont="1" applyFill="1" applyBorder="1"/>
    <xf numFmtId="0" fontId="14" fillId="12" borderId="246" xfId="0" applyFont="1" applyFill="1" applyBorder="1"/>
    <xf numFmtId="171" fontId="10" fillId="5" borderId="166" xfId="0" applyNumberFormat="1" applyFont="1" applyFill="1" applyBorder="1" applyAlignment="1">
      <alignment vertical="center" shrinkToFit="1"/>
    </xf>
    <xf numFmtId="171" fontId="10" fillId="5" borderId="167" xfId="0" applyNumberFormat="1" applyFont="1" applyFill="1" applyBorder="1" applyAlignment="1">
      <alignment vertical="center" shrinkToFit="1"/>
    </xf>
    <xf numFmtId="166" fontId="10" fillId="5" borderId="153" xfId="0" applyNumberFormat="1" applyFont="1" applyFill="1" applyBorder="1" applyAlignment="1" applyProtection="1">
      <alignment shrinkToFit="1"/>
      <protection locked="0"/>
    </xf>
    <xf numFmtId="166" fontId="10" fillId="5" borderId="168" xfId="0" applyNumberFormat="1" applyFont="1" applyFill="1" applyBorder="1" applyAlignment="1" applyProtection="1">
      <alignment shrinkToFit="1"/>
      <protection locked="0"/>
    </xf>
    <xf numFmtId="166" fontId="10" fillId="5" borderId="155" xfId="0" applyNumberFormat="1" applyFont="1" applyFill="1" applyBorder="1" applyAlignment="1" applyProtection="1">
      <alignment shrinkToFit="1"/>
      <protection locked="0"/>
    </xf>
    <xf numFmtId="166" fontId="10" fillId="5" borderId="169" xfId="0" applyNumberFormat="1" applyFont="1" applyFill="1" applyBorder="1" applyAlignment="1" applyProtection="1">
      <alignment shrinkToFit="1"/>
      <protection locked="0"/>
    </xf>
    <xf numFmtId="166" fontId="10" fillId="5" borderId="157" xfId="0" applyNumberFormat="1" applyFont="1" applyFill="1" applyBorder="1" applyAlignment="1" applyProtection="1">
      <alignment shrinkToFit="1"/>
      <protection locked="0"/>
    </xf>
    <xf numFmtId="166" fontId="10" fillId="5" borderId="170" xfId="0" applyNumberFormat="1" applyFont="1" applyFill="1" applyBorder="1" applyAlignment="1" applyProtection="1">
      <alignment shrinkToFit="1"/>
      <protection locked="0"/>
    </xf>
    <xf numFmtId="166" fontId="10" fillId="5" borderId="154" xfId="0" applyNumberFormat="1" applyFont="1" applyFill="1" applyBorder="1" applyAlignment="1" applyProtection="1">
      <alignment shrinkToFit="1"/>
      <protection locked="0"/>
    </xf>
    <xf numFmtId="166" fontId="10" fillId="5" borderId="156" xfId="0" applyNumberFormat="1" applyFont="1" applyFill="1" applyBorder="1" applyAlignment="1" applyProtection="1">
      <alignment shrinkToFit="1"/>
      <protection locked="0"/>
    </xf>
    <xf numFmtId="166" fontId="10" fillId="5" borderId="158" xfId="0" applyNumberFormat="1" applyFont="1" applyFill="1" applyBorder="1" applyAlignment="1" applyProtection="1">
      <alignment shrinkToFit="1"/>
      <protection locked="0"/>
    </xf>
    <xf numFmtId="0" fontId="13" fillId="12" borderId="119" xfId="0" applyFont="1" applyFill="1" applyBorder="1"/>
    <xf numFmtId="0" fontId="51" fillId="6" borderId="262" xfId="0" applyFont="1" applyFill="1" applyBorder="1" applyAlignment="1">
      <alignment horizontal="center" shrinkToFit="1"/>
    </xf>
    <xf numFmtId="0" fontId="51" fillId="6" borderId="261" xfId="0" applyFont="1" applyFill="1" applyBorder="1" applyAlignment="1">
      <alignment horizontal="center"/>
    </xf>
    <xf numFmtId="0" fontId="51" fillId="26" borderId="266" xfId="0" applyFont="1" applyFill="1" applyBorder="1" applyAlignment="1">
      <alignment horizontal="center" vertical="center" shrinkToFit="1"/>
    </xf>
    <xf numFmtId="0" fontId="51" fillId="26" borderId="267" xfId="0" applyFont="1" applyFill="1" applyBorder="1" applyAlignment="1">
      <alignment horizontal="center" vertical="center" shrinkToFit="1"/>
    </xf>
    <xf numFmtId="0" fontId="13" fillId="17" borderId="24" xfId="0" applyFont="1" applyFill="1" applyBorder="1"/>
    <xf numFmtId="0" fontId="6" fillId="17" borderId="268" xfId="0" applyFont="1" applyFill="1" applyBorder="1"/>
    <xf numFmtId="0" fontId="6" fillId="17" borderId="269" xfId="0" applyFont="1" applyFill="1" applyBorder="1"/>
    <xf numFmtId="0" fontId="6" fillId="17" borderId="270" xfId="0" applyFont="1" applyFill="1" applyBorder="1"/>
    <xf numFmtId="0" fontId="13" fillId="17" borderId="271" xfId="0" applyFont="1" applyFill="1" applyBorder="1"/>
    <xf numFmtId="0" fontId="13" fillId="5" borderId="0" xfId="0" applyFont="1" applyFill="1" applyBorder="1"/>
    <xf numFmtId="0" fontId="27" fillId="14" borderId="274" xfId="0" applyFont="1" applyFill="1" applyBorder="1" applyAlignment="1">
      <alignment wrapText="1"/>
    </xf>
    <xf numFmtId="0" fontId="12" fillId="14" borderId="278" xfId="0" applyFont="1" applyFill="1" applyBorder="1" applyAlignment="1">
      <alignment horizontal="center" vertical="center" wrapText="1"/>
    </xf>
    <xf numFmtId="0" fontId="12" fillId="14" borderId="279" xfId="0" applyFont="1" applyFill="1" applyBorder="1" applyAlignment="1">
      <alignment horizontal="center" vertical="center" wrapText="1"/>
    </xf>
    <xf numFmtId="0" fontId="12" fillId="14" borderId="280" xfId="0" applyFont="1" applyFill="1" applyBorder="1" applyAlignment="1">
      <alignment horizontal="center" vertical="center" wrapText="1"/>
    </xf>
    <xf numFmtId="0" fontId="51" fillId="14" borderId="220" xfId="0" applyFont="1" applyFill="1" applyBorder="1" applyAlignment="1">
      <alignment horizontal="center"/>
    </xf>
    <xf numFmtId="0" fontId="51" fillId="14" borderId="275" xfId="0" applyFont="1" applyFill="1" applyBorder="1" applyAlignment="1">
      <alignment horizontal="center"/>
    </xf>
    <xf numFmtId="166" fontId="82" fillId="5" borderId="281" xfId="0" applyNumberFormat="1" applyFont="1" applyFill="1" applyBorder="1" applyAlignment="1" applyProtection="1">
      <alignment horizontal="center" shrinkToFit="1"/>
      <protection locked="0"/>
    </xf>
    <xf numFmtId="166" fontId="82" fillId="5" borderId="282" xfId="0" applyNumberFormat="1" applyFont="1" applyFill="1" applyBorder="1" applyAlignment="1" applyProtection="1">
      <alignment horizontal="center" shrinkToFit="1"/>
      <protection locked="0"/>
    </xf>
    <xf numFmtId="166" fontId="82" fillId="5" borderId="283" xfId="0" applyNumberFormat="1" applyFont="1" applyFill="1" applyBorder="1" applyAlignment="1" applyProtection="1">
      <alignment horizontal="center" shrinkToFit="1"/>
      <protection locked="0"/>
    </xf>
    <xf numFmtId="166" fontId="81" fillId="25" borderId="250" xfId="0" applyNumberFormat="1" applyFont="1" applyFill="1" applyBorder="1" applyAlignment="1">
      <alignment horizontal="center" vertical="center" shrinkToFit="1"/>
    </xf>
    <xf numFmtId="166" fontId="81" fillId="25" borderId="250" xfId="0" applyNumberFormat="1" applyFont="1" applyFill="1" applyBorder="1" applyAlignment="1">
      <alignment horizontal="center" shrinkToFit="1"/>
    </xf>
    <xf numFmtId="0" fontId="81" fillId="23" borderId="252" xfId="0" applyFont="1" applyFill="1" applyBorder="1" applyAlignment="1">
      <alignment horizontal="center" vertical="center" shrinkToFit="1"/>
    </xf>
    <xf numFmtId="0" fontId="81" fillId="23" borderId="254" xfId="0" applyFont="1" applyFill="1" applyBorder="1" applyAlignment="1">
      <alignment horizontal="center" shrinkToFit="1"/>
    </xf>
    <xf numFmtId="169" fontId="10" fillId="5" borderId="277" xfId="0" applyNumberFormat="1" applyFont="1" applyFill="1" applyBorder="1" applyAlignment="1" applyProtection="1">
      <alignment shrinkToFit="1"/>
      <protection locked="0"/>
    </xf>
    <xf numFmtId="169" fontId="10" fillId="5" borderId="272" xfId="0" applyNumberFormat="1" applyFont="1" applyFill="1" applyBorder="1" applyAlignment="1" applyProtection="1">
      <alignment shrinkToFit="1"/>
      <protection locked="0"/>
    </xf>
    <xf numFmtId="169" fontId="10" fillId="5" borderId="273" xfId="0" applyNumberFormat="1" applyFont="1" applyFill="1" applyBorder="1" applyAlignment="1" applyProtection="1">
      <alignment shrinkToFit="1"/>
      <protection locked="0"/>
    </xf>
    <xf numFmtId="0" fontId="13" fillId="5" borderId="94" xfId="0" applyFont="1" applyFill="1" applyBorder="1"/>
    <xf numFmtId="166" fontId="24" fillId="16" borderId="284" xfId="0" applyNumberFormat="1" applyFont="1" applyFill="1" applyBorder="1" applyAlignment="1" applyProtection="1">
      <alignment shrinkToFit="1"/>
    </xf>
    <xf numFmtId="166" fontId="24" fillId="16" borderId="285" xfId="0" applyNumberFormat="1" applyFont="1" applyFill="1" applyBorder="1" applyAlignment="1" applyProtection="1">
      <alignment shrinkToFit="1"/>
    </xf>
    <xf numFmtId="166" fontId="24" fillId="16" borderId="286" xfId="0" applyNumberFormat="1" applyFont="1" applyFill="1" applyBorder="1" applyAlignment="1" applyProtection="1">
      <alignment shrinkToFit="1"/>
    </xf>
    <xf numFmtId="0" fontId="77" fillId="23" borderId="260" xfId="0" applyFont="1" applyFill="1" applyBorder="1" applyAlignment="1">
      <alignment horizontal="center" shrinkToFit="1"/>
    </xf>
    <xf numFmtId="0" fontId="73" fillId="25" borderId="260" xfId="0" applyFont="1" applyFill="1" applyBorder="1" applyAlignment="1">
      <alignment horizontal="center" shrinkToFit="1"/>
    </xf>
    <xf numFmtId="166" fontId="10" fillId="5" borderId="227" xfId="0" applyNumberFormat="1" applyFont="1" applyFill="1" applyBorder="1" applyAlignment="1" applyProtection="1">
      <alignment horizontal="center" vertical="top" shrinkToFit="1"/>
      <protection locked="0"/>
    </xf>
    <xf numFmtId="166" fontId="10" fillId="5" borderId="228" xfId="0" applyNumberFormat="1" applyFont="1" applyFill="1" applyBorder="1" applyAlignment="1" applyProtection="1">
      <alignment horizontal="center" vertical="top" shrinkToFit="1"/>
      <protection locked="0"/>
    </xf>
    <xf numFmtId="166" fontId="10" fillId="5" borderId="229" xfId="0" applyNumberFormat="1" applyFont="1" applyFill="1" applyBorder="1" applyAlignment="1" applyProtection="1">
      <alignment horizontal="center" vertical="top" shrinkToFit="1"/>
      <protection locked="0"/>
    </xf>
    <xf numFmtId="166" fontId="68" fillId="9" borderId="229" xfId="0" applyNumberFormat="1" applyFont="1" applyFill="1" applyBorder="1" applyAlignment="1" applyProtection="1">
      <alignment horizontal="center" vertical="top" shrinkToFit="1"/>
    </xf>
    <xf numFmtId="10" fontId="10" fillId="5" borderId="227" xfId="0" applyNumberFormat="1" applyFont="1" applyFill="1" applyBorder="1" applyAlignment="1" applyProtection="1">
      <alignment horizontal="center" shrinkToFit="1"/>
      <protection locked="0"/>
    </xf>
    <xf numFmtId="166" fontId="81" fillId="25" borderId="287" xfId="0" applyNumberFormat="1" applyFont="1" applyFill="1" applyBorder="1" applyAlignment="1">
      <alignment horizontal="center" vertical="center" shrinkToFit="1"/>
    </xf>
    <xf numFmtId="166" fontId="81" fillId="25" borderId="287" xfId="0" applyNumberFormat="1" applyFont="1" applyFill="1" applyBorder="1" applyAlignment="1">
      <alignment horizontal="center" shrinkToFit="1"/>
    </xf>
    <xf numFmtId="0" fontId="81" fillId="23" borderId="287" xfId="0" applyFont="1" applyFill="1" applyBorder="1" applyAlignment="1">
      <alignment horizontal="center" vertical="center" shrinkToFit="1"/>
    </xf>
    <xf numFmtId="0" fontId="81" fillId="23" borderId="288" xfId="0" applyFont="1" applyFill="1" applyBorder="1" applyAlignment="1">
      <alignment horizontal="center" shrinkToFit="1"/>
    </xf>
    <xf numFmtId="166" fontId="68" fillId="20" borderId="30" xfId="0" applyNumberFormat="1" applyFont="1" applyFill="1" applyBorder="1" applyAlignment="1" applyProtection="1">
      <alignment horizontal="center" shrinkToFit="1"/>
    </xf>
    <xf numFmtId="0" fontId="13" fillId="20" borderId="30" xfId="0" applyFont="1" applyFill="1" applyBorder="1"/>
    <xf numFmtId="166" fontId="80" fillId="28" borderId="287" xfId="0" applyNumberFormat="1" applyFont="1" applyFill="1" applyBorder="1" applyAlignment="1">
      <alignment horizontal="center" vertical="center" shrinkToFit="1"/>
    </xf>
    <xf numFmtId="166" fontId="80" fillId="28" borderId="287" xfId="0" applyNumberFormat="1" applyFont="1" applyFill="1" applyBorder="1" applyAlignment="1">
      <alignment horizontal="center" shrinkToFit="1"/>
    </xf>
    <xf numFmtId="166" fontId="80" fillId="14" borderId="287" xfId="0" applyNumberFormat="1" applyFont="1" applyFill="1" applyBorder="1" applyAlignment="1">
      <alignment horizontal="center" shrinkToFit="1"/>
    </xf>
    <xf numFmtId="0" fontId="24" fillId="17" borderId="0" xfId="0" applyFont="1" applyFill="1" applyBorder="1"/>
    <xf numFmtId="166" fontId="51" fillId="14" borderId="289" xfId="0" applyNumberFormat="1" applyFont="1" applyFill="1" applyBorder="1" applyAlignment="1" applyProtection="1">
      <alignment horizontal="center" shrinkToFit="1"/>
    </xf>
    <xf numFmtId="169" fontId="68" fillId="9" borderId="292" xfId="0" applyNumberFormat="1" applyFont="1" applyFill="1" applyBorder="1" applyAlignment="1" applyProtection="1">
      <alignment horizontal="right" shrinkToFit="1"/>
    </xf>
    <xf numFmtId="166" fontId="51" fillId="14" borderId="293" xfId="0" applyNumberFormat="1" applyFont="1" applyFill="1" applyBorder="1" applyAlignment="1" applyProtection="1">
      <alignment horizontal="center" shrinkToFit="1"/>
    </xf>
    <xf numFmtId="10" fontId="68" fillId="9" borderId="294" xfId="0" applyNumberFormat="1" applyFont="1" applyFill="1" applyBorder="1" applyAlignment="1" applyProtection="1">
      <alignment horizontal="right" shrinkToFit="1"/>
    </xf>
    <xf numFmtId="166" fontId="68" fillId="9" borderId="304" xfId="0" applyNumberFormat="1" applyFont="1" applyFill="1" applyBorder="1" applyAlignment="1" applyProtection="1">
      <alignment horizontal="right" shrinkToFit="1"/>
    </xf>
    <xf numFmtId="166" fontId="68" fillId="9" borderId="305" xfId="0" applyNumberFormat="1" applyFont="1" applyFill="1" applyBorder="1" applyAlignment="1" applyProtection="1">
      <alignment horizontal="right" shrinkToFit="1"/>
    </xf>
    <xf numFmtId="166" fontId="68" fillId="9" borderId="306" xfId="0" applyNumberFormat="1" applyFont="1" applyFill="1" applyBorder="1" applyAlignment="1" applyProtection="1">
      <alignment shrinkToFit="1"/>
    </xf>
    <xf numFmtId="0" fontId="80" fillId="14" borderId="300" xfId="0" applyFont="1" applyFill="1" applyBorder="1" applyAlignment="1">
      <alignment horizontal="right" vertical="center"/>
    </xf>
    <xf numFmtId="0" fontId="24" fillId="9" borderId="30" xfId="0" applyFont="1" applyFill="1" applyBorder="1"/>
    <xf numFmtId="166" fontId="68" fillId="9" borderId="263" xfId="0" applyNumberFormat="1" applyFont="1" applyFill="1" applyBorder="1" applyAlignment="1" applyProtection="1">
      <alignment shrinkToFit="1"/>
    </xf>
    <xf numFmtId="166" fontId="68" fillId="9" borderId="228" xfId="0" applyNumberFormat="1" applyFont="1" applyFill="1" applyBorder="1" applyAlignment="1" applyProtection="1">
      <alignment shrinkToFit="1"/>
    </xf>
    <xf numFmtId="0" fontId="2" fillId="12" borderId="0" xfId="0" applyFont="1" applyFill="1"/>
    <xf numFmtId="0" fontId="0" fillId="0" borderId="0" xfId="0" applyAlignment="1"/>
    <xf numFmtId="0" fontId="0" fillId="8" borderId="216" xfId="0" applyFill="1" applyBorder="1" applyAlignment="1"/>
    <xf numFmtId="0" fontId="0" fillId="8" borderId="0" xfId="0" applyFill="1" applyAlignment="1"/>
    <xf numFmtId="0" fontId="13" fillId="17" borderId="0" xfId="0" applyFont="1" applyFill="1" applyBorder="1" applyAlignment="1"/>
    <xf numFmtId="0" fontId="13" fillId="17" borderId="180" xfId="0" applyFont="1" applyFill="1" applyBorder="1" applyAlignment="1"/>
    <xf numFmtId="0" fontId="13" fillId="17" borderId="90" xfId="0" applyFont="1" applyFill="1" applyBorder="1" applyAlignment="1"/>
    <xf numFmtId="0" fontId="13" fillId="17" borderId="182" xfId="0" applyFont="1" applyFill="1" applyBorder="1" applyAlignment="1"/>
    <xf numFmtId="0" fontId="14" fillId="12" borderId="307" xfId="0" applyFont="1" applyFill="1" applyBorder="1"/>
    <xf numFmtId="0" fontId="13" fillId="8" borderId="90" xfId="0" applyFont="1" applyFill="1" applyBorder="1"/>
    <xf numFmtId="166" fontId="68" fillId="9" borderId="229" xfId="0" applyNumberFormat="1" applyFont="1" applyFill="1" applyBorder="1" applyAlignment="1" applyProtection="1">
      <alignment vertical="center" shrinkToFit="1"/>
    </xf>
    <xf numFmtId="0" fontId="0" fillId="12" borderId="0" xfId="0" applyFill="1" applyBorder="1"/>
    <xf numFmtId="0" fontId="6" fillId="12" borderId="308" xfId="0" applyFont="1" applyFill="1" applyBorder="1"/>
    <xf numFmtId="0" fontId="13" fillId="12" borderId="309" xfId="0" applyFont="1" applyFill="1" applyBorder="1"/>
    <xf numFmtId="0" fontId="13" fillId="12" borderId="310" xfId="0" applyFont="1" applyFill="1" applyBorder="1"/>
    <xf numFmtId="169" fontId="68" fillId="9" borderId="30" xfId="0" applyNumberFormat="1" applyFont="1" applyFill="1" applyBorder="1" applyAlignment="1" applyProtection="1">
      <alignment horizontal="right" vertical="center" shrinkToFit="1"/>
    </xf>
    <xf numFmtId="10" fontId="68" fillId="9" borderId="30" xfId="0" applyNumberFormat="1" applyFont="1" applyFill="1" applyBorder="1" applyAlignment="1" applyProtection="1">
      <alignment horizontal="right" vertical="top" shrinkToFit="1"/>
    </xf>
    <xf numFmtId="166" fontId="51" fillId="6" borderId="311" xfId="0" applyNumberFormat="1" applyFont="1" applyFill="1" applyBorder="1" applyAlignment="1" applyProtection="1">
      <alignment horizontal="center" shrinkToFit="1"/>
    </xf>
    <xf numFmtId="166" fontId="51" fillId="6" borderId="312" xfId="0" applyNumberFormat="1" applyFont="1" applyFill="1" applyBorder="1" applyAlignment="1" applyProtection="1">
      <alignment horizontal="center" shrinkToFit="1"/>
    </xf>
    <xf numFmtId="10" fontId="10" fillId="5" borderId="233" xfId="0" applyNumberFormat="1" applyFont="1" applyFill="1" applyBorder="1" applyAlignment="1" applyProtection="1">
      <alignment horizontal="center" vertical="center" shrinkToFit="1"/>
      <protection locked="0"/>
    </xf>
    <xf numFmtId="0" fontId="83" fillId="21" borderId="316" xfId="0" applyFont="1" applyFill="1" applyBorder="1" applyAlignment="1">
      <alignment horizontal="center" vertical="center"/>
    </xf>
    <xf numFmtId="166" fontId="68" fillId="9" borderId="228" xfId="0" applyNumberFormat="1" applyFont="1" applyFill="1" applyBorder="1" applyAlignment="1" applyProtection="1">
      <alignment horizontal="center" shrinkToFit="1"/>
    </xf>
    <xf numFmtId="166" fontId="68" fillId="9" borderId="229" xfId="0" applyNumberFormat="1" applyFont="1" applyFill="1" applyBorder="1" applyAlignment="1" applyProtection="1">
      <alignment horizontal="center" shrinkToFit="1"/>
    </xf>
    <xf numFmtId="0" fontId="88" fillId="12" borderId="0" xfId="0" applyNumberFormat="1" applyFont="1" applyFill="1" applyBorder="1" applyAlignment="1" applyProtection="1">
      <alignment horizontal="left"/>
    </xf>
    <xf numFmtId="171" fontId="79" fillId="16" borderId="30" xfId="0" applyNumberFormat="1" applyFont="1" applyFill="1" applyBorder="1" applyAlignment="1" applyProtection="1">
      <alignment horizontal="right" vertical="center" shrinkToFit="1"/>
    </xf>
    <xf numFmtId="166" fontId="76" fillId="9" borderId="229" xfId="0" applyNumberFormat="1" applyFont="1" applyFill="1" applyBorder="1" applyAlignment="1" applyProtection="1">
      <alignment horizontal="right" vertical="center" shrinkToFit="1"/>
    </xf>
    <xf numFmtId="0" fontId="2" fillId="0" borderId="0" xfId="0" applyFont="1" applyFill="1"/>
    <xf numFmtId="0" fontId="51" fillId="14" borderId="318" xfId="0" applyFont="1" applyFill="1" applyBorder="1" applyAlignment="1">
      <alignment horizontal="center"/>
    </xf>
    <xf numFmtId="10" fontId="51" fillId="14" borderId="319" xfId="1" applyNumberFormat="1" applyFont="1" applyFill="1" applyBorder="1" applyAlignment="1" applyProtection="1">
      <alignment horizontal="center" shrinkToFit="1"/>
      <protection locked="0"/>
    </xf>
    <xf numFmtId="0" fontId="89" fillId="14" borderId="96" xfId="0" applyFont="1" applyFill="1" applyBorder="1" applyAlignment="1">
      <alignment horizontal="center"/>
    </xf>
    <xf numFmtId="0" fontId="89" fillId="14" borderId="98" xfId="0" applyFont="1" applyFill="1" applyBorder="1" applyAlignment="1">
      <alignment horizontal="center"/>
    </xf>
    <xf numFmtId="0" fontId="89" fillId="14" borderId="97" xfId="0" applyFont="1" applyFill="1" applyBorder="1" applyAlignment="1">
      <alignment horizontal="center"/>
    </xf>
    <xf numFmtId="10" fontId="62" fillId="17" borderId="102" xfId="0" applyNumberFormat="1" applyFont="1" applyFill="1" applyBorder="1" applyProtection="1"/>
    <xf numFmtId="3" fontId="11" fillId="17" borderId="105" xfId="0" applyNumberFormat="1" applyFont="1" applyFill="1" applyBorder="1"/>
    <xf numFmtId="10" fontId="62" fillId="17" borderId="104" xfId="0" applyNumberFormat="1" applyFont="1" applyFill="1" applyBorder="1" applyProtection="1"/>
    <xf numFmtId="3" fontId="11" fillId="17" borderId="106" xfId="0" applyNumberFormat="1" applyFont="1" applyFill="1" applyBorder="1"/>
    <xf numFmtId="3" fontId="24" fillId="29" borderId="107" xfId="0" applyNumberFormat="1" applyFont="1" applyFill="1" applyBorder="1"/>
    <xf numFmtId="0" fontId="51" fillId="14" borderId="320" xfId="0" applyFont="1" applyFill="1" applyBorder="1" applyAlignment="1">
      <alignment horizontal="center"/>
    </xf>
    <xf numFmtId="10" fontId="51" fillId="14" borderId="321" xfId="1" applyNumberFormat="1" applyFont="1" applyFill="1" applyBorder="1" applyAlignment="1" applyProtection="1">
      <alignment horizontal="center" shrinkToFit="1"/>
      <protection locked="0"/>
    </xf>
    <xf numFmtId="0" fontId="13" fillId="17" borderId="101" xfId="0" applyFont="1" applyFill="1" applyBorder="1" applyAlignment="1">
      <alignment horizontal="right"/>
    </xf>
    <xf numFmtId="3" fontId="13" fillId="17" borderId="105" xfId="0" applyNumberFormat="1" applyFont="1" applyFill="1" applyBorder="1" applyProtection="1"/>
    <xf numFmtId="0" fontId="13" fillId="17" borderId="103" xfId="0" applyFont="1" applyFill="1" applyBorder="1" applyAlignment="1">
      <alignment horizontal="right"/>
    </xf>
    <xf numFmtId="3" fontId="13" fillId="17" borderId="106" xfId="0" applyNumberFormat="1" applyFont="1" applyFill="1" applyBorder="1" applyProtection="1"/>
    <xf numFmtId="3" fontId="11" fillId="17" borderId="105" xfId="0" applyNumberFormat="1" applyFont="1" applyFill="1" applyBorder="1" applyAlignment="1">
      <alignment shrinkToFit="1"/>
    </xf>
    <xf numFmtId="3" fontId="13" fillId="17" borderId="105" xfId="0" applyNumberFormat="1" applyFont="1" applyFill="1" applyBorder="1" applyAlignment="1" applyProtection="1">
      <alignment shrinkToFit="1"/>
    </xf>
    <xf numFmtId="3" fontId="11" fillId="17" borderId="106" xfId="0" applyNumberFormat="1" applyFont="1" applyFill="1" applyBorder="1" applyAlignment="1">
      <alignment shrinkToFit="1"/>
    </xf>
    <xf numFmtId="3" fontId="13" fillId="17" borderId="106" xfId="0" applyNumberFormat="1" applyFont="1" applyFill="1" applyBorder="1" applyAlignment="1" applyProtection="1">
      <alignment shrinkToFit="1"/>
    </xf>
    <xf numFmtId="3" fontId="24" fillId="29" borderId="107" xfId="0" applyNumberFormat="1" applyFont="1" applyFill="1" applyBorder="1" applyAlignment="1">
      <alignment shrinkToFit="1"/>
    </xf>
    <xf numFmtId="49" fontId="31" fillId="27" borderId="324" xfId="0" applyNumberFormat="1" applyFont="1" applyFill="1" applyBorder="1" applyAlignment="1">
      <alignment horizontal="center"/>
    </xf>
    <xf numFmtId="0" fontId="31" fillId="27" borderId="325" xfId="0" applyFont="1" applyFill="1" applyBorder="1" applyAlignment="1">
      <alignment horizontal="center"/>
    </xf>
    <xf numFmtId="3" fontId="24" fillId="2" borderId="331" xfId="0" applyNumberFormat="1" applyFont="1" applyFill="1" applyBorder="1" applyAlignment="1">
      <alignment shrinkToFit="1"/>
    </xf>
    <xf numFmtId="3" fontId="13" fillId="2" borderId="331" xfId="0" applyNumberFormat="1" applyFont="1" applyFill="1" applyBorder="1" applyAlignment="1">
      <alignment shrinkToFit="1"/>
    </xf>
    <xf numFmtId="3" fontId="24" fillId="2" borderId="106" xfId="0" applyNumberFormat="1" applyFont="1" applyFill="1" applyBorder="1" applyAlignment="1">
      <alignment shrinkToFit="1"/>
    </xf>
    <xf numFmtId="3" fontId="13" fillId="2" borderId="106" xfId="0" applyNumberFormat="1" applyFont="1" applyFill="1" applyBorder="1" applyAlignment="1">
      <alignment shrinkToFit="1"/>
    </xf>
    <xf numFmtId="3" fontId="24" fillId="2" borderId="108" xfId="0" applyNumberFormat="1" applyFont="1" applyFill="1" applyBorder="1" applyAlignment="1">
      <alignment shrinkToFit="1"/>
    </xf>
    <xf numFmtId="3" fontId="13" fillId="2" borderId="108" xfId="0" applyNumberFormat="1" applyFont="1" applyFill="1" applyBorder="1" applyAlignment="1">
      <alignment shrinkToFit="1"/>
    </xf>
    <xf numFmtId="49" fontId="31" fillId="30" borderId="333" xfId="0" applyNumberFormat="1" applyFont="1" applyFill="1" applyBorder="1" applyAlignment="1">
      <alignment horizontal="center"/>
    </xf>
    <xf numFmtId="10" fontId="24" fillId="2" borderId="334" xfId="0" applyNumberFormat="1" applyFont="1" applyFill="1" applyBorder="1" applyAlignment="1">
      <alignment vertical="center" shrinkToFit="1"/>
    </xf>
    <xf numFmtId="3" fontId="24" fillId="31" borderId="107" xfId="0" applyNumberFormat="1" applyFont="1" applyFill="1" applyBorder="1" applyAlignment="1">
      <alignment shrinkToFit="1"/>
    </xf>
    <xf numFmtId="0" fontId="10" fillId="12" borderId="0" xfId="0" applyNumberFormat="1" applyFont="1" applyFill="1" applyBorder="1" applyAlignment="1" applyProtection="1">
      <alignment horizontal="right"/>
    </xf>
    <xf numFmtId="0" fontId="25" fillId="12" borderId="0" xfId="0" applyNumberFormat="1" applyFont="1" applyFill="1" applyBorder="1" applyAlignment="1" applyProtection="1">
      <alignment horizontal="left" vertical="top"/>
    </xf>
    <xf numFmtId="0" fontId="14" fillId="12" borderId="0" xfId="0" applyNumberFormat="1" applyFont="1" applyFill="1" applyBorder="1" applyAlignment="1" applyProtection="1">
      <alignment horizontal="left"/>
    </xf>
    <xf numFmtId="0" fontId="22" fillId="12" borderId="0" xfId="0" applyNumberFormat="1" applyFont="1" applyFill="1" applyBorder="1" applyAlignment="1" applyProtection="1">
      <alignment horizontal="left"/>
    </xf>
    <xf numFmtId="0" fontId="13" fillId="12" borderId="23" xfId="0" applyFont="1" applyFill="1" applyBorder="1"/>
    <xf numFmtId="0" fontId="13" fillId="12" borderId="53" xfId="0" applyFont="1" applyFill="1" applyBorder="1"/>
    <xf numFmtId="0" fontId="13" fillId="12" borderId="5" xfId="0" applyFont="1" applyFill="1" applyBorder="1"/>
    <xf numFmtId="0" fontId="13" fillId="0" borderId="115" xfId="0" applyFont="1" applyBorder="1"/>
    <xf numFmtId="0" fontId="13" fillId="0" borderId="114" xfId="0" applyFont="1" applyBorder="1"/>
    <xf numFmtId="0" fontId="13" fillId="0" borderId="116" xfId="0" applyFont="1" applyFill="1" applyBorder="1"/>
    <xf numFmtId="0" fontId="13" fillId="0" borderId="4" xfId="0" applyFont="1" applyBorder="1"/>
    <xf numFmtId="0" fontId="13" fillId="0" borderId="0" xfId="0" applyFont="1" applyBorder="1"/>
    <xf numFmtId="0" fontId="13" fillId="0" borderId="1" xfId="0" applyFont="1" applyFill="1" applyBorder="1"/>
    <xf numFmtId="0" fontId="13" fillId="0" borderId="5" xfId="0" applyFont="1" applyBorder="1"/>
    <xf numFmtId="0" fontId="13" fillId="0" borderId="309" xfId="0" applyFont="1" applyBorder="1"/>
    <xf numFmtId="0" fontId="13" fillId="0" borderId="309" xfId="0" applyFont="1" applyFill="1" applyBorder="1"/>
    <xf numFmtId="0" fontId="13" fillId="0" borderId="310" xfId="0" applyFont="1" applyFill="1" applyBorder="1"/>
    <xf numFmtId="0" fontId="13" fillId="0" borderId="0" xfId="0" applyFont="1"/>
    <xf numFmtId="0" fontId="13" fillId="12" borderId="91" xfId="0" applyFont="1" applyFill="1" applyBorder="1"/>
    <xf numFmtId="0" fontId="13" fillId="12" borderId="92" xfId="0" applyFont="1" applyFill="1" applyBorder="1"/>
    <xf numFmtId="0" fontId="13" fillId="12" borderId="93" xfId="0" applyFont="1" applyFill="1" applyBorder="1"/>
    <xf numFmtId="0" fontId="90" fillId="0" borderId="0" xfId="0" applyFont="1" applyFill="1" applyBorder="1" applyAlignment="1">
      <alignment horizontal="center" vertical="center" wrapText="1"/>
    </xf>
    <xf numFmtId="0" fontId="38" fillId="12" borderId="53" xfId="0" applyNumberFormat="1" applyFont="1" applyFill="1" applyBorder="1" applyAlignment="1" applyProtection="1">
      <alignment horizontal="center"/>
    </xf>
    <xf numFmtId="0" fontId="62" fillId="5" borderId="101" xfId="0" applyFont="1" applyFill="1" applyBorder="1" applyAlignment="1" applyProtection="1">
      <alignment horizontal="right"/>
      <protection locked="0"/>
    </xf>
    <xf numFmtId="10" fontId="62" fillId="5" borderId="102" xfId="0" applyNumberFormat="1" applyFont="1" applyFill="1" applyBorder="1" applyProtection="1">
      <protection locked="0"/>
    </xf>
    <xf numFmtId="0" fontId="62" fillId="5" borderId="103" xfId="0" applyFont="1" applyFill="1" applyBorder="1" applyAlignment="1" applyProtection="1">
      <alignment horizontal="right"/>
      <protection locked="0"/>
    </xf>
    <xf numFmtId="10" fontId="62" fillId="5" borderId="104" xfId="0" applyNumberFormat="1" applyFont="1" applyFill="1" applyBorder="1" applyProtection="1">
      <protection locked="0"/>
    </xf>
    <xf numFmtId="10" fontId="56" fillId="5" borderId="102" xfId="0" applyNumberFormat="1" applyFont="1" applyFill="1" applyBorder="1" applyProtection="1">
      <protection locked="0"/>
    </xf>
    <xf numFmtId="10" fontId="56" fillId="5" borderId="104" xfId="0" applyNumberFormat="1" applyFont="1" applyFill="1" applyBorder="1" applyProtection="1">
      <protection locked="0"/>
    </xf>
    <xf numFmtId="0" fontId="62" fillId="5" borderId="332" xfId="0" applyFont="1" applyFill="1" applyBorder="1" applyAlignment="1" applyProtection="1">
      <alignment horizontal="right"/>
      <protection locked="0"/>
    </xf>
    <xf numFmtId="10" fontId="10" fillId="0" borderId="30" xfId="1" applyNumberFormat="1" applyFont="1" applyBorder="1" applyAlignment="1" applyProtection="1">
      <alignment shrinkToFit="1"/>
      <protection locked="0"/>
    </xf>
    <xf numFmtId="166" fontId="10" fillId="5" borderId="30" xfId="0" applyNumberFormat="1" applyFont="1" applyFill="1" applyBorder="1" applyAlignment="1" applyProtection="1">
      <alignment shrinkToFit="1"/>
      <protection locked="0"/>
    </xf>
    <xf numFmtId="10" fontId="56" fillId="5" borderId="335" xfId="0" applyNumberFormat="1" applyFont="1" applyFill="1" applyBorder="1" applyProtection="1">
      <protection locked="0"/>
    </xf>
    <xf numFmtId="3" fontId="62" fillId="5" borderId="106" xfId="0" applyNumberFormat="1" applyFont="1" applyFill="1" applyBorder="1" applyProtection="1">
      <protection locked="0"/>
    </xf>
    <xf numFmtId="4" fontId="62" fillId="5" borderId="322" xfId="0" applyNumberFormat="1" applyFont="1" applyFill="1" applyBorder="1" applyProtection="1">
      <protection locked="0"/>
    </xf>
    <xf numFmtId="4" fontId="62" fillId="5" borderId="104" xfId="0" applyNumberFormat="1" applyFont="1" applyFill="1" applyBorder="1" applyProtection="1">
      <protection locked="0"/>
    </xf>
    <xf numFmtId="4" fontId="62" fillId="5" borderId="323" xfId="0" applyNumberFormat="1" applyFont="1" applyFill="1" applyBorder="1" applyProtection="1">
      <protection locked="0"/>
    </xf>
    <xf numFmtId="0" fontId="62" fillId="5" borderId="329" xfId="0" applyFont="1" applyFill="1" applyBorder="1" applyAlignment="1" applyProtection="1">
      <alignment horizontal="right"/>
      <protection locked="0"/>
    </xf>
    <xf numFmtId="10" fontId="62" fillId="5" borderId="330" xfId="0" applyNumberFormat="1" applyFont="1" applyFill="1" applyBorder="1" applyProtection="1">
      <protection locked="0"/>
    </xf>
    <xf numFmtId="0" fontId="91" fillId="12" borderId="0" xfId="0" applyFont="1" applyFill="1" applyBorder="1" applyAlignment="1">
      <alignment vertical="top"/>
    </xf>
    <xf numFmtId="0" fontId="43" fillId="12" borderId="0" xfId="0" applyFont="1" applyFill="1" applyBorder="1" applyAlignment="1">
      <alignment vertical="top"/>
    </xf>
    <xf numFmtId="0" fontId="6" fillId="8" borderId="90" xfId="0" applyFont="1" applyFill="1" applyBorder="1"/>
    <xf numFmtId="3" fontId="24" fillId="9" borderId="350" xfId="0" applyNumberFormat="1" applyFont="1" applyFill="1" applyBorder="1" applyAlignment="1">
      <alignment shrinkToFit="1"/>
    </xf>
    <xf numFmtId="3" fontId="24" fillId="9" borderId="351" xfId="0" applyNumberFormat="1" applyFont="1" applyFill="1" applyBorder="1" applyAlignment="1">
      <alignment shrinkToFit="1"/>
    </xf>
    <xf numFmtId="3" fontId="24" fillId="9" borderId="352" xfId="0" applyNumberFormat="1" applyFont="1" applyFill="1" applyBorder="1" applyAlignment="1">
      <alignment shrinkToFit="1"/>
    </xf>
    <xf numFmtId="0" fontId="13" fillId="12" borderId="356" xfId="0" applyFont="1" applyFill="1" applyBorder="1"/>
    <xf numFmtId="0" fontId="36" fillId="8" borderId="110" xfId="0" applyFont="1" applyFill="1" applyBorder="1" applyAlignment="1" applyProtection="1">
      <alignment vertical="center"/>
      <protection locked="0"/>
    </xf>
    <xf numFmtId="169" fontId="10" fillId="5" borderId="30" xfId="0" applyNumberFormat="1" applyFont="1" applyFill="1" applyBorder="1" applyAlignment="1" applyProtection="1">
      <alignment shrinkToFit="1"/>
      <protection locked="0"/>
    </xf>
    <xf numFmtId="10" fontId="24" fillId="15" borderId="107" xfId="0" applyNumberFormat="1" applyFont="1" applyFill="1" applyBorder="1" applyAlignment="1">
      <alignment vertical="center" shrinkToFit="1"/>
    </xf>
    <xf numFmtId="3" fontId="24" fillId="15" borderId="107" xfId="0" applyNumberFormat="1" applyFont="1" applyFill="1" applyBorder="1" applyAlignment="1">
      <alignment vertical="center"/>
    </xf>
    <xf numFmtId="0" fontId="24" fillId="12" borderId="0" xfId="0" applyNumberFormat="1" applyFont="1" applyFill="1" applyBorder="1" applyAlignment="1" applyProtection="1">
      <alignment horizontal="right"/>
    </xf>
    <xf numFmtId="0" fontId="10" fillId="12" borderId="0" xfId="0" applyNumberFormat="1" applyFont="1" applyFill="1" applyBorder="1" applyAlignment="1" applyProtection="1">
      <alignment horizontal="left"/>
    </xf>
    <xf numFmtId="0" fontId="92" fillId="0" borderId="0" xfId="0" applyFont="1" applyFill="1" applyBorder="1" applyProtection="1"/>
    <xf numFmtId="0" fontId="92" fillId="0" borderId="0" xfId="2" applyFont="1" applyFill="1" applyBorder="1"/>
    <xf numFmtId="0" fontId="92" fillId="0" borderId="0" xfId="0" applyFont="1" applyFill="1" applyBorder="1"/>
    <xf numFmtId="0" fontId="92" fillId="5" borderId="91" xfId="2" applyFont="1" applyFill="1" applyBorder="1"/>
    <xf numFmtId="0" fontId="92" fillId="5" borderId="92" xfId="2" applyFont="1" applyFill="1" applyBorder="1"/>
    <xf numFmtId="0" fontId="94" fillId="5" borderId="93" xfId="2" applyFont="1" applyFill="1" applyBorder="1" applyAlignment="1">
      <alignment vertical="center"/>
    </xf>
    <xf numFmtId="0" fontId="96" fillId="5" borderId="53" xfId="3" applyFont="1" applyFill="1" applyBorder="1" applyAlignment="1">
      <alignment vertical="center"/>
    </xf>
    <xf numFmtId="0" fontId="96" fillId="5" borderId="0" xfId="3" applyFont="1" applyFill="1" applyBorder="1" applyAlignment="1">
      <alignment vertical="center"/>
    </xf>
    <xf numFmtId="0" fontId="92" fillId="5" borderId="0" xfId="2" applyFont="1" applyFill="1" applyBorder="1" applyAlignment="1"/>
    <xf numFmtId="0" fontId="92" fillId="5" borderId="0" xfId="2" applyFont="1" applyFill="1" applyBorder="1"/>
    <xf numFmtId="0" fontId="94" fillId="5" borderId="25" xfId="2" applyFont="1" applyFill="1" applyBorder="1" applyAlignment="1">
      <alignment vertical="center"/>
    </xf>
    <xf numFmtId="0" fontId="92" fillId="5" borderId="25" xfId="2" applyFont="1" applyFill="1" applyBorder="1"/>
    <xf numFmtId="0" fontId="18" fillId="0" borderId="0" xfId="0" applyFont="1" applyFill="1" applyBorder="1" applyProtection="1"/>
    <xf numFmtId="0" fontId="97" fillId="5" borderId="53" xfId="3" applyFont="1" applyFill="1" applyBorder="1" applyAlignment="1">
      <alignment vertical="center"/>
    </xf>
    <xf numFmtId="0" fontId="97" fillId="5" borderId="0" xfId="3" applyFont="1" applyFill="1" applyBorder="1" applyAlignment="1">
      <alignment vertical="center"/>
    </xf>
    <xf numFmtId="0" fontId="98" fillId="5" borderId="0" xfId="2" applyFont="1" applyFill="1" applyBorder="1"/>
    <xf numFmtId="0" fontId="99" fillId="5" borderId="25" xfId="2" applyFont="1" applyFill="1" applyBorder="1" applyAlignment="1"/>
    <xf numFmtId="0" fontId="18" fillId="0" borderId="0" xfId="0" applyFont="1" applyFill="1" applyBorder="1"/>
    <xf numFmtId="0" fontId="13" fillId="5" borderId="53" xfId="4" applyFont="1" applyFill="1" applyBorder="1" applyProtection="1"/>
    <xf numFmtId="0" fontId="13" fillId="5" borderId="0" xfId="4" applyFont="1" applyFill="1" applyBorder="1" applyProtection="1"/>
    <xf numFmtId="0" fontId="98" fillId="5" borderId="25" xfId="2" applyFont="1" applyFill="1" applyBorder="1"/>
    <xf numFmtId="0" fontId="18" fillId="0" borderId="0" xfId="0" applyFont="1" applyFill="1" applyBorder="1" applyAlignment="1" applyProtection="1">
      <protection locked="0"/>
    </xf>
    <xf numFmtId="0" fontId="100" fillId="0" borderId="0" xfId="0" applyFont="1" applyFill="1" applyBorder="1" applyAlignment="1" applyProtection="1">
      <alignment vertical="center"/>
      <protection locked="0"/>
    </xf>
    <xf numFmtId="0" fontId="98" fillId="5" borderId="0" xfId="2" applyFont="1" applyFill="1" applyBorder="1" applyAlignment="1"/>
    <xf numFmtId="0" fontId="101" fillId="0" borderId="0" xfId="0" applyFont="1" applyFill="1" applyBorder="1" applyAlignment="1" applyProtection="1">
      <alignment vertical="center"/>
      <protection locked="0"/>
    </xf>
    <xf numFmtId="0" fontId="6" fillId="0" borderId="0" xfId="0" applyFont="1" applyFill="1" applyBorder="1" applyAlignment="1" applyProtection="1">
      <alignment vertical="center"/>
    </xf>
    <xf numFmtId="0" fontId="102" fillId="0" borderId="0" xfId="0" applyFont="1" applyFill="1" applyBorder="1" applyAlignment="1" applyProtection="1">
      <alignment vertical="center"/>
      <protection locked="0"/>
    </xf>
    <xf numFmtId="0" fontId="98" fillId="0" borderId="0" xfId="0" applyFont="1" applyFill="1" applyBorder="1"/>
    <xf numFmtId="0" fontId="13" fillId="0" borderId="0" xfId="0" applyFont="1" applyFill="1" applyBorder="1" applyProtection="1"/>
    <xf numFmtId="0" fontId="6" fillId="0" borderId="0" xfId="0" applyFont="1" applyFill="1" applyBorder="1" applyProtection="1"/>
    <xf numFmtId="0" fontId="103" fillId="34" borderId="362" xfId="4" applyFont="1" applyFill="1" applyBorder="1" applyProtection="1"/>
    <xf numFmtId="0" fontId="103" fillId="34" borderId="363" xfId="4" applyFont="1" applyFill="1" applyBorder="1" applyProtection="1"/>
    <xf numFmtId="0" fontId="98" fillId="34" borderId="363" xfId="2" applyFont="1" applyFill="1" applyBorder="1" applyAlignment="1"/>
    <xf numFmtId="0" fontId="98" fillId="34" borderId="363" xfId="2" applyFont="1" applyFill="1" applyBorder="1"/>
    <xf numFmtId="0" fontId="98" fillId="34" borderId="364" xfId="2" applyFont="1" applyFill="1" applyBorder="1"/>
    <xf numFmtId="0" fontId="103" fillId="34" borderId="365" xfId="4" applyFont="1" applyFill="1" applyBorder="1" applyProtection="1"/>
    <xf numFmtId="0" fontId="103" fillId="34" borderId="366" xfId="4" applyFont="1" applyFill="1" applyBorder="1" applyProtection="1"/>
    <xf numFmtId="0" fontId="98" fillId="34" borderId="366" xfId="2" applyFont="1" applyFill="1" applyBorder="1" applyAlignment="1"/>
    <xf numFmtId="0" fontId="98" fillId="34" borderId="366" xfId="2" applyFont="1" applyFill="1" applyBorder="1"/>
    <xf numFmtId="0" fontId="98" fillId="34" borderId="367" xfId="2" applyFont="1" applyFill="1" applyBorder="1"/>
    <xf numFmtId="0" fontId="0" fillId="34" borderId="0" xfId="0" applyFill="1"/>
    <xf numFmtId="0" fontId="27" fillId="8" borderId="257" xfId="0" applyFont="1" applyFill="1" applyBorder="1" applyAlignment="1">
      <alignment horizontal="center" vertical="distributed"/>
    </xf>
    <xf numFmtId="0" fontId="6" fillId="12" borderId="119" xfId="0" applyFont="1" applyFill="1" applyBorder="1"/>
    <xf numFmtId="0" fontId="106" fillId="0" borderId="16" xfId="0" applyFont="1" applyFill="1" applyBorder="1"/>
    <xf numFmtId="14" fontId="0" fillId="0" borderId="0" xfId="0" applyNumberFormat="1"/>
    <xf numFmtId="0" fontId="109" fillId="12" borderId="0" xfId="0" applyNumberFormat="1" applyFont="1" applyFill="1" applyBorder="1" applyAlignment="1" applyProtection="1">
      <alignment horizontal="left"/>
    </xf>
    <xf numFmtId="0" fontId="109" fillId="12" borderId="0" xfId="0" applyNumberFormat="1" applyFont="1" applyFill="1" applyBorder="1" applyAlignment="1" applyProtection="1"/>
    <xf numFmtId="0" fontId="6" fillId="12" borderId="93" xfId="0" applyFont="1" applyFill="1" applyBorder="1"/>
    <xf numFmtId="0" fontId="30" fillId="12" borderId="25" xfId="0" applyFont="1" applyFill="1" applyBorder="1" applyAlignment="1"/>
    <xf numFmtId="0" fontId="112" fillId="12" borderId="0" xfId="0" applyNumberFormat="1" applyFont="1" applyFill="1" applyBorder="1" applyAlignment="1" applyProtection="1">
      <alignment horizontal="left"/>
    </xf>
    <xf numFmtId="0" fontId="0" fillId="20" borderId="0" xfId="0" applyFill="1"/>
    <xf numFmtId="3" fontId="62" fillId="5" borderId="331" xfId="0" applyNumberFormat="1" applyFont="1" applyFill="1" applyBorder="1" applyProtection="1">
      <protection locked="0"/>
    </xf>
    <xf numFmtId="3" fontId="11" fillId="17" borderId="331" xfId="0" applyNumberFormat="1" applyFont="1" applyFill="1" applyBorder="1"/>
    <xf numFmtId="0" fontId="10" fillId="5" borderId="373" xfId="0" applyFont="1" applyFill="1" applyBorder="1" applyAlignment="1" applyProtection="1">
      <alignment horizontal="center" vertical="center" shrinkToFit="1"/>
      <protection locked="0"/>
    </xf>
    <xf numFmtId="0" fontId="51" fillId="6" borderId="374" xfId="0" applyFont="1" applyFill="1" applyBorder="1" applyAlignment="1">
      <alignment horizontal="center" vertical="center"/>
    </xf>
    <xf numFmtId="0" fontId="10" fillId="5" borderId="375" xfId="0" applyFont="1" applyFill="1" applyBorder="1" applyAlignment="1" applyProtection="1">
      <alignment horizontal="center" vertical="center" shrinkToFit="1"/>
      <protection locked="0"/>
    </xf>
    <xf numFmtId="0" fontId="51" fillId="6" borderId="376" xfId="0" applyFont="1" applyFill="1" applyBorder="1" applyAlignment="1">
      <alignment horizontal="center" vertical="center"/>
    </xf>
    <xf numFmtId="0" fontId="31" fillId="14" borderId="98" xfId="0" applyFont="1" applyFill="1" applyBorder="1" applyAlignment="1">
      <alignment horizontal="center"/>
    </xf>
    <xf numFmtId="0" fontId="31" fillId="14" borderId="97" xfId="0" applyFont="1" applyFill="1" applyBorder="1" applyAlignment="1">
      <alignment horizontal="center"/>
    </xf>
    <xf numFmtId="0" fontId="0" fillId="9" borderId="42" xfId="0" applyFill="1" applyBorder="1"/>
    <xf numFmtId="0" fontId="6" fillId="9" borderId="94" xfId="0" applyFont="1" applyFill="1" applyBorder="1"/>
    <xf numFmtId="0" fontId="0" fillId="9" borderId="41" xfId="0" applyFill="1" applyBorder="1"/>
    <xf numFmtId="0" fontId="10" fillId="5" borderId="159" xfId="0" applyFont="1" applyFill="1" applyBorder="1" applyAlignment="1" applyProtection="1">
      <alignment horizontal="right" vertical="center" shrinkToFit="1"/>
      <protection locked="0"/>
    </xf>
    <xf numFmtId="4" fontId="55" fillId="5" borderId="183" xfId="0" applyNumberFormat="1" applyFont="1" applyFill="1" applyBorder="1" applyAlignment="1" applyProtection="1">
      <alignment vertical="center" shrinkToFit="1"/>
      <protection locked="0"/>
    </xf>
    <xf numFmtId="4" fontId="55" fillId="5" borderId="160" xfId="0" applyNumberFormat="1" applyFont="1" applyFill="1" applyBorder="1" applyAlignment="1" applyProtection="1">
      <alignment vertical="center" shrinkToFit="1"/>
      <protection locked="0"/>
    </xf>
    <xf numFmtId="0" fontId="10" fillId="5" borderId="161" xfId="0" applyFont="1" applyFill="1" applyBorder="1" applyAlignment="1" applyProtection="1">
      <alignment horizontal="right" vertical="center" shrinkToFit="1"/>
      <protection locked="0"/>
    </xf>
    <xf numFmtId="4" fontId="55" fillId="5" borderId="184" xfId="0" applyNumberFormat="1" applyFont="1" applyFill="1" applyBorder="1" applyAlignment="1" applyProtection="1">
      <alignment vertical="center" shrinkToFit="1"/>
      <protection locked="0"/>
    </xf>
    <xf numFmtId="4" fontId="55" fillId="5" borderId="162" xfId="0" applyNumberFormat="1" applyFont="1" applyFill="1" applyBorder="1" applyAlignment="1" applyProtection="1">
      <alignment vertical="center" shrinkToFit="1"/>
      <protection locked="0"/>
    </xf>
    <xf numFmtId="0" fontId="10" fillId="5" borderId="163" xfId="0" applyFont="1" applyFill="1" applyBorder="1" applyAlignment="1" applyProtection="1">
      <alignment horizontal="right" vertical="center" shrinkToFit="1"/>
      <protection locked="0"/>
    </xf>
    <xf numFmtId="4" fontId="55" fillId="5" borderId="185" xfId="0" applyNumberFormat="1" applyFont="1" applyFill="1" applyBorder="1" applyAlignment="1" applyProtection="1">
      <alignment vertical="center" shrinkToFit="1"/>
      <protection locked="0"/>
    </xf>
    <xf numFmtId="4" fontId="55" fillId="5" borderId="164" xfId="0" applyNumberFormat="1" applyFont="1" applyFill="1" applyBorder="1" applyAlignment="1" applyProtection="1">
      <alignment vertical="center" shrinkToFit="1"/>
      <protection locked="0"/>
    </xf>
    <xf numFmtId="1" fontId="74" fillId="5" borderId="315" xfId="0" applyNumberFormat="1" applyFont="1" applyFill="1" applyBorder="1" applyAlignment="1" applyProtection="1">
      <alignment horizontal="center" vertical="center"/>
      <protection locked="0"/>
    </xf>
    <xf numFmtId="4" fontId="55" fillId="5" borderId="183" xfId="0" applyNumberFormat="1" applyFont="1" applyFill="1" applyBorder="1" applyAlignment="1" applyProtection="1">
      <alignment shrinkToFit="1"/>
      <protection locked="0"/>
    </xf>
    <xf numFmtId="4" fontId="55" fillId="5" borderId="160" xfId="0" applyNumberFormat="1" applyFont="1" applyFill="1" applyBorder="1" applyAlignment="1" applyProtection="1">
      <alignment shrinkToFit="1"/>
      <protection locked="0"/>
    </xf>
    <xf numFmtId="4" fontId="55" fillId="5" borderId="184" xfId="0" applyNumberFormat="1" applyFont="1" applyFill="1" applyBorder="1" applyAlignment="1" applyProtection="1">
      <alignment shrinkToFit="1"/>
      <protection locked="0"/>
    </xf>
    <xf numFmtId="4" fontId="55" fillId="5" borderId="162" xfId="0" applyNumberFormat="1" applyFont="1" applyFill="1" applyBorder="1" applyAlignment="1" applyProtection="1">
      <alignment shrinkToFit="1"/>
      <protection locked="0"/>
    </xf>
    <xf numFmtId="4" fontId="55" fillId="5" borderId="185" xfId="0" applyNumberFormat="1" applyFont="1" applyFill="1" applyBorder="1" applyAlignment="1" applyProtection="1">
      <alignment shrinkToFit="1"/>
      <protection locked="0"/>
    </xf>
    <xf numFmtId="4" fontId="55" fillId="5" borderId="164" xfId="0" applyNumberFormat="1" applyFont="1" applyFill="1" applyBorder="1" applyAlignment="1" applyProtection="1">
      <alignment shrinkToFit="1"/>
      <protection locked="0"/>
    </xf>
    <xf numFmtId="1" fontId="71" fillId="5" borderId="317" xfId="0" applyNumberFormat="1" applyFont="1" applyFill="1" applyBorder="1" applyAlignment="1" applyProtection="1">
      <alignment horizontal="center" vertical="center"/>
      <protection locked="0"/>
    </xf>
    <xf numFmtId="1" fontId="74" fillId="5" borderId="289" xfId="0" applyNumberFormat="1" applyFont="1" applyFill="1" applyBorder="1" applyAlignment="1" applyProtection="1">
      <alignment horizontal="center" vertical="center"/>
      <protection locked="0"/>
    </xf>
    <xf numFmtId="171" fontId="10" fillId="5" borderId="165" xfId="0" applyNumberFormat="1" applyFont="1" applyFill="1" applyBorder="1" applyAlignment="1" applyProtection="1">
      <alignment vertical="center" shrinkToFit="1"/>
      <protection locked="0"/>
    </xf>
    <xf numFmtId="171" fontId="10" fillId="5" borderId="166" xfId="0" applyNumberFormat="1" applyFont="1" applyFill="1" applyBorder="1" applyAlignment="1" applyProtection="1">
      <alignment vertical="center" shrinkToFit="1"/>
      <protection locked="0"/>
    </xf>
    <xf numFmtId="166" fontId="10" fillId="5" borderId="30" xfId="0" applyNumberFormat="1" applyFont="1" applyFill="1" applyBorder="1" applyAlignment="1" applyProtection="1">
      <alignment vertical="center" shrinkToFit="1"/>
      <protection locked="0"/>
    </xf>
    <xf numFmtId="0" fontId="32" fillId="14" borderId="98" xfId="0" applyFont="1" applyFill="1" applyBorder="1" applyAlignment="1">
      <alignment horizontal="center"/>
    </xf>
    <xf numFmtId="0" fontId="32" fillId="14" borderId="97" xfId="0" applyFont="1" applyFill="1" applyBorder="1" applyAlignment="1">
      <alignment horizontal="center"/>
    </xf>
    <xf numFmtId="0" fontId="32" fillId="30" borderId="326" xfId="0" applyFont="1" applyFill="1" applyBorder="1" applyAlignment="1">
      <alignment horizontal="center"/>
    </xf>
    <xf numFmtId="0" fontId="32" fillId="30" borderId="327" xfId="0" applyFont="1" applyFill="1" applyBorder="1" applyAlignment="1">
      <alignment horizontal="center"/>
    </xf>
    <xf numFmtId="0" fontId="32" fillId="30" borderId="328" xfId="0" applyFont="1" applyFill="1" applyBorder="1" applyAlignment="1">
      <alignment horizontal="center"/>
    </xf>
    <xf numFmtId="0" fontId="0" fillId="5" borderId="18" xfId="0" applyFill="1" applyBorder="1" applyAlignment="1">
      <alignment horizontal="center"/>
    </xf>
    <xf numFmtId="0" fontId="0" fillId="5" borderId="19" xfId="0" applyFill="1" applyBorder="1" applyAlignment="1">
      <alignment horizontal="center"/>
    </xf>
    <xf numFmtId="0" fontId="0" fillId="5" borderId="11" xfId="0" applyFill="1" applyBorder="1" applyAlignment="1">
      <alignment horizontal="center"/>
    </xf>
    <xf numFmtId="0" fontId="0" fillId="5" borderId="12" xfId="0" applyFill="1" applyBorder="1" applyAlignment="1">
      <alignment horizontal="center"/>
    </xf>
    <xf numFmtId="0" fontId="27" fillId="8" borderId="0" xfId="0" applyFont="1" applyFill="1" applyBorder="1" applyAlignment="1">
      <alignment horizontal="center" vertical="distributed"/>
    </xf>
    <xf numFmtId="0" fontId="104" fillId="3" borderId="21" xfId="0" applyFont="1" applyFill="1" applyBorder="1" applyAlignment="1">
      <alignment horizontal="center" vertical="center"/>
    </xf>
    <xf numFmtId="0" fontId="24" fillId="13" borderId="70" xfId="1" applyNumberFormat="1" applyFont="1" applyFill="1" applyBorder="1" applyAlignment="1" applyProtection="1">
      <alignment horizontal="right"/>
      <protection locked="0"/>
    </xf>
    <xf numFmtId="0" fontId="24" fillId="13" borderId="44" xfId="1" applyNumberFormat="1" applyFont="1" applyFill="1" applyBorder="1" applyAlignment="1" applyProtection="1">
      <alignment horizontal="right"/>
      <protection locked="0"/>
    </xf>
    <xf numFmtId="165" fontId="24" fillId="13" borderId="45" xfId="1" applyNumberFormat="1" applyFont="1" applyFill="1" applyBorder="1" applyAlignment="1" applyProtection="1">
      <alignment horizontal="center" shrinkToFit="1"/>
    </xf>
    <xf numFmtId="165" fontId="24" fillId="13" borderId="46" xfId="1" applyNumberFormat="1" applyFont="1" applyFill="1" applyBorder="1" applyAlignment="1" applyProtection="1">
      <alignment horizontal="center" shrinkToFit="1"/>
    </xf>
    <xf numFmtId="0" fontId="29" fillId="3" borderId="21" xfId="0" applyFont="1" applyFill="1" applyBorder="1" applyAlignment="1">
      <alignment horizontal="center" vertical="center"/>
    </xf>
    <xf numFmtId="0" fontId="42" fillId="5" borderId="36" xfId="0" applyFont="1" applyFill="1" applyBorder="1" applyAlignment="1" applyProtection="1">
      <alignment horizontal="center" vertical="center"/>
      <protection locked="0"/>
    </xf>
    <xf numFmtId="0" fontId="42" fillId="5" borderId="37" xfId="0" applyFont="1" applyFill="1" applyBorder="1" applyAlignment="1" applyProtection="1">
      <alignment horizontal="center" vertical="center"/>
      <protection locked="0"/>
    </xf>
    <xf numFmtId="0" fontId="42" fillId="5" borderId="38" xfId="0" applyFont="1" applyFill="1" applyBorder="1" applyAlignment="1" applyProtection="1">
      <alignment horizontal="center" vertical="center"/>
      <protection locked="0"/>
    </xf>
    <xf numFmtId="0" fontId="28" fillId="8" borderId="63" xfId="0" applyFont="1" applyFill="1" applyBorder="1" applyAlignment="1">
      <alignment horizontal="center" vertical="center"/>
    </xf>
    <xf numFmtId="0" fontId="28" fillId="8" borderId="64" xfId="0" applyFont="1" applyFill="1" applyBorder="1" applyAlignment="1">
      <alignment horizontal="center" vertical="center"/>
    </xf>
    <xf numFmtId="0" fontId="28" fillId="8" borderId="65" xfId="0" applyFont="1" applyFill="1" applyBorder="1" applyAlignment="1">
      <alignment horizontal="center" vertical="center"/>
    </xf>
    <xf numFmtId="0" fontId="24" fillId="11" borderId="66" xfId="1" applyNumberFormat="1" applyFont="1" applyFill="1" applyBorder="1" applyAlignment="1" applyProtection="1">
      <alignment horizontal="right"/>
      <protection locked="0"/>
    </xf>
    <xf numFmtId="0" fontId="24" fillId="11" borderId="67" xfId="1" applyNumberFormat="1" applyFont="1" applyFill="1" applyBorder="1" applyAlignment="1" applyProtection="1">
      <alignment horizontal="right"/>
      <protection locked="0"/>
    </xf>
    <xf numFmtId="165" fontId="24" fillId="11" borderId="68" xfId="1" applyNumberFormat="1" applyFont="1" applyFill="1" applyBorder="1" applyAlignment="1" applyProtection="1">
      <alignment horizontal="center" shrinkToFit="1"/>
    </xf>
    <xf numFmtId="165" fontId="24" fillId="11" borderId="69" xfId="1" applyNumberFormat="1" applyFont="1" applyFill="1" applyBorder="1" applyAlignment="1" applyProtection="1">
      <alignment horizontal="center" shrinkToFit="1"/>
    </xf>
    <xf numFmtId="0" fontId="10" fillId="12" borderId="0" xfId="0" applyNumberFormat="1" applyFont="1" applyFill="1" applyBorder="1" applyAlignment="1" applyProtection="1">
      <alignment horizontal="center"/>
    </xf>
    <xf numFmtId="0" fontId="49" fillId="12" borderId="0" xfId="0" applyFont="1" applyFill="1" applyBorder="1" applyAlignment="1">
      <alignment horizontal="center" vertical="top"/>
    </xf>
    <xf numFmtId="0" fontId="24" fillId="13" borderId="72" xfId="1" applyNumberFormat="1" applyFont="1" applyFill="1" applyBorder="1" applyAlignment="1" applyProtection="1">
      <alignment horizontal="right"/>
      <protection locked="0"/>
    </xf>
    <xf numFmtId="0" fontId="24" fillId="13" borderId="47" xfId="1" applyNumberFormat="1" applyFont="1" applyFill="1" applyBorder="1" applyAlignment="1" applyProtection="1">
      <alignment horizontal="right"/>
      <protection locked="0"/>
    </xf>
    <xf numFmtId="165" fontId="24" fillId="13" borderId="48" xfId="1" applyNumberFormat="1" applyFont="1" applyFill="1" applyBorder="1" applyAlignment="1" applyProtection="1">
      <alignment horizontal="center" shrinkToFit="1"/>
    </xf>
    <xf numFmtId="165" fontId="24" fillId="13" borderId="49" xfId="1" applyNumberFormat="1" applyFont="1" applyFill="1" applyBorder="1" applyAlignment="1" applyProtection="1">
      <alignment horizontal="center" shrinkToFit="1"/>
    </xf>
    <xf numFmtId="0" fontId="24" fillId="2" borderId="74" xfId="1" applyNumberFormat="1" applyFont="1" applyFill="1" applyBorder="1" applyAlignment="1" applyProtection="1">
      <alignment horizontal="right"/>
      <protection locked="0"/>
    </xf>
    <xf numFmtId="0" fontId="24" fillId="2" borderId="50" xfId="1" applyNumberFormat="1" applyFont="1" applyFill="1" applyBorder="1" applyAlignment="1" applyProtection="1">
      <alignment horizontal="right"/>
      <protection locked="0"/>
    </xf>
    <xf numFmtId="165" fontId="24" fillId="2" borderId="51" xfId="1" applyNumberFormat="1" applyFont="1" applyFill="1" applyBorder="1" applyAlignment="1" applyProtection="1">
      <alignment horizontal="center" shrinkToFit="1"/>
    </xf>
    <xf numFmtId="165" fontId="24" fillId="2" borderId="52" xfId="1" applyNumberFormat="1" applyFont="1" applyFill="1" applyBorder="1" applyAlignment="1" applyProtection="1">
      <alignment horizontal="center" shrinkToFit="1"/>
    </xf>
    <xf numFmtId="0" fontId="23" fillId="8" borderId="85" xfId="1" applyNumberFormat="1" applyFont="1" applyFill="1" applyBorder="1" applyAlignment="1" applyProtection="1">
      <alignment horizontal="right"/>
      <protection locked="0"/>
    </xf>
    <xf numFmtId="0" fontId="23" fillId="8" borderId="86" xfId="1" applyNumberFormat="1" applyFont="1" applyFill="1" applyBorder="1" applyAlignment="1" applyProtection="1">
      <alignment horizontal="right"/>
      <protection locked="0"/>
    </xf>
    <xf numFmtId="165" fontId="35" fillId="7" borderId="87" xfId="1" applyNumberFormat="1" applyFont="1" applyFill="1" applyBorder="1" applyAlignment="1" applyProtection="1">
      <alignment horizontal="right" vertical="center" shrinkToFit="1"/>
    </xf>
    <xf numFmtId="165" fontId="35" fillId="7" borderId="88" xfId="1" applyNumberFormat="1" applyFont="1" applyFill="1" applyBorder="1" applyAlignment="1" applyProtection="1">
      <alignment horizontal="right" vertical="center" shrinkToFit="1"/>
    </xf>
    <xf numFmtId="0" fontId="115" fillId="9" borderId="53" xfId="0" applyNumberFormat="1" applyFont="1" applyFill="1" applyBorder="1" applyAlignment="1" applyProtection="1">
      <alignment horizontal="center"/>
    </xf>
    <xf numFmtId="0" fontId="115" fillId="9" borderId="0" xfId="0" applyNumberFormat="1" applyFont="1" applyFill="1" applyBorder="1" applyAlignment="1" applyProtection="1">
      <alignment horizontal="center"/>
    </xf>
    <xf numFmtId="0" fontId="115" fillId="9" borderId="25" xfId="0" applyNumberFormat="1" applyFont="1" applyFill="1" applyBorder="1" applyAlignment="1" applyProtection="1">
      <alignment horizontal="center"/>
    </xf>
    <xf numFmtId="0" fontId="49" fillId="12" borderId="53" xfId="0" applyFont="1" applyFill="1" applyBorder="1" applyAlignment="1">
      <alignment horizontal="center" vertical="top"/>
    </xf>
    <xf numFmtId="0" fontId="49" fillId="12" borderId="25" xfId="0" applyFont="1" applyFill="1" applyBorder="1" applyAlignment="1">
      <alignment horizontal="center" vertical="top"/>
    </xf>
    <xf numFmtId="0" fontId="29" fillId="3" borderId="22" xfId="0" applyFont="1" applyFill="1" applyBorder="1" applyAlignment="1">
      <alignment horizontal="center" vertical="center"/>
    </xf>
    <xf numFmtId="0" fontId="24" fillId="11" borderId="171" xfId="1" applyNumberFormat="1" applyFont="1" applyFill="1" applyBorder="1" applyAlignment="1" applyProtection="1">
      <alignment horizontal="right"/>
      <protection locked="0"/>
    </xf>
    <xf numFmtId="0" fontId="24" fillId="11" borderId="172" xfId="1" applyNumberFormat="1" applyFont="1" applyFill="1" applyBorder="1" applyAlignment="1" applyProtection="1">
      <alignment horizontal="right"/>
      <protection locked="0"/>
    </xf>
    <xf numFmtId="165" fontId="24" fillId="11" borderId="173" xfId="1" applyNumberFormat="1" applyFont="1" applyFill="1" applyBorder="1" applyAlignment="1" applyProtection="1">
      <alignment horizontal="center" shrinkToFit="1"/>
    </xf>
    <xf numFmtId="165" fontId="24" fillId="11" borderId="174" xfId="1" applyNumberFormat="1" applyFont="1" applyFill="1" applyBorder="1" applyAlignment="1" applyProtection="1">
      <alignment horizontal="center" shrinkToFit="1"/>
    </xf>
    <xf numFmtId="0" fontId="29" fillId="8" borderId="149" xfId="0" applyFont="1" applyFill="1" applyBorder="1" applyAlignment="1">
      <alignment horizontal="center" vertical="center"/>
    </xf>
    <xf numFmtId="0" fontId="29" fillId="8" borderId="150" xfId="0" applyFont="1" applyFill="1" applyBorder="1" applyAlignment="1">
      <alignment horizontal="center" vertical="center"/>
    </xf>
    <xf numFmtId="0" fontId="29" fillId="8" borderId="151" xfId="0" applyFont="1" applyFill="1" applyBorder="1" applyAlignment="1">
      <alignment horizontal="center" vertical="center"/>
    </xf>
    <xf numFmtId="0" fontId="24" fillId="9" borderId="347" xfId="0" applyFont="1" applyFill="1" applyBorder="1" applyAlignment="1">
      <alignment horizontal="center" wrapText="1"/>
    </xf>
    <xf numFmtId="0" fontId="24" fillId="9" borderId="348" xfId="0" applyFont="1" applyFill="1" applyBorder="1" applyAlignment="1">
      <alignment horizontal="center" wrapText="1"/>
    </xf>
    <xf numFmtId="0" fontId="24" fillId="9" borderId="349" xfId="0" applyFont="1" applyFill="1" applyBorder="1" applyAlignment="1">
      <alignment horizontal="center" wrapText="1"/>
    </xf>
    <xf numFmtId="0" fontId="33" fillId="21" borderId="200" xfId="0" applyFont="1" applyFill="1" applyBorder="1" applyAlignment="1">
      <alignment horizontal="center" wrapText="1"/>
    </xf>
    <xf numFmtId="0" fontId="33" fillId="21" borderId="201" xfId="0" applyFont="1" applyFill="1" applyBorder="1" applyAlignment="1">
      <alignment horizontal="center" wrapText="1"/>
    </xf>
    <xf numFmtId="0" fontId="33" fillId="21" borderId="202" xfId="0" applyFont="1" applyFill="1" applyBorder="1" applyAlignment="1">
      <alignment horizontal="center" wrapText="1"/>
    </xf>
    <xf numFmtId="0" fontId="33" fillId="23" borderId="206" xfId="0" applyFont="1" applyFill="1" applyBorder="1" applyAlignment="1">
      <alignment horizontal="center" wrapText="1"/>
    </xf>
    <xf numFmtId="0" fontId="33" fillId="23" borderId="207" xfId="0" applyFont="1" applyFill="1" applyBorder="1" applyAlignment="1">
      <alignment horizontal="center" wrapText="1"/>
    </xf>
    <xf numFmtId="0" fontId="33" fillId="23" borderId="208" xfId="0" applyFont="1" applyFill="1" applyBorder="1" applyAlignment="1">
      <alignment horizontal="center" wrapText="1"/>
    </xf>
    <xf numFmtId="0" fontId="33" fillId="22" borderId="203" xfId="0" applyFont="1" applyFill="1" applyBorder="1" applyAlignment="1">
      <alignment horizontal="center" wrapText="1"/>
    </xf>
    <xf numFmtId="0" fontId="33" fillId="22" borderId="204" xfId="0" applyFont="1" applyFill="1" applyBorder="1" applyAlignment="1">
      <alignment horizontal="center" wrapText="1"/>
    </xf>
    <xf numFmtId="0" fontId="33" fillId="22" borderId="205" xfId="0" applyFont="1" applyFill="1" applyBorder="1" applyAlignment="1">
      <alignment horizontal="center" wrapText="1"/>
    </xf>
    <xf numFmtId="0" fontId="87" fillId="21" borderId="200" xfId="0" applyFont="1" applyFill="1" applyBorder="1" applyAlignment="1">
      <alignment horizontal="center" vertical="center" wrapText="1"/>
    </xf>
    <xf numFmtId="0" fontId="87" fillId="21" borderId="201" xfId="0" applyFont="1" applyFill="1" applyBorder="1" applyAlignment="1">
      <alignment horizontal="center" vertical="center" wrapText="1"/>
    </xf>
    <xf numFmtId="0" fontId="87" fillId="21" borderId="202" xfId="0" applyFont="1" applyFill="1" applyBorder="1" applyAlignment="1">
      <alignment horizontal="center" vertical="center" wrapText="1"/>
    </xf>
    <xf numFmtId="0" fontId="24" fillId="9" borderId="341" xfId="0" applyFont="1" applyFill="1" applyBorder="1" applyAlignment="1">
      <alignment horizontal="center" wrapText="1"/>
    </xf>
    <xf numFmtId="0" fontId="24" fillId="9" borderId="342" xfId="0" applyFont="1" applyFill="1" applyBorder="1" applyAlignment="1">
      <alignment horizontal="center" wrapText="1"/>
    </xf>
    <xf numFmtId="0" fontId="24" fillId="9" borderId="343" xfId="0" applyFont="1" applyFill="1" applyBorder="1" applyAlignment="1">
      <alignment horizontal="center" wrapText="1"/>
    </xf>
    <xf numFmtId="0" fontId="24" fillId="9" borderId="344" xfId="0" applyFont="1" applyFill="1" applyBorder="1" applyAlignment="1">
      <alignment horizontal="center" wrapText="1"/>
    </xf>
    <xf numFmtId="0" fontId="24" fillId="9" borderId="345" xfId="0" applyFont="1" applyFill="1" applyBorder="1" applyAlignment="1">
      <alignment horizontal="center" wrapText="1"/>
    </xf>
    <xf numFmtId="0" fontId="24" fillId="9" borderId="346" xfId="0" applyFont="1" applyFill="1" applyBorder="1" applyAlignment="1">
      <alignment horizontal="center" wrapText="1"/>
    </xf>
    <xf numFmtId="166" fontId="51" fillId="21" borderId="337" xfId="0" applyNumberFormat="1" applyFont="1" applyFill="1" applyBorder="1" applyAlignment="1" applyProtection="1">
      <alignment horizontal="right" shrinkToFit="1"/>
    </xf>
    <xf numFmtId="166" fontId="51" fillId="21" borderId="338" xfId="0" applyNumberFormat="1" applyFont="1" applyFill="1" applyBorder="1" applyAlignment="1" applyProtection="1">
      <alignment horizontal="right" shrinkToFit="1"/>
    </xf>
    <xf numFmtId="166" fontId="51" fillId="21" borderId="339" xfId="0" applyNumberFormat="1" applyFont="1" applyFill="1" applyBorder="1" applyAlignment="1" applyProtection="1">
      <alignment horizontal="right" shrinkToFit="1"/>
    </xf>
    <xf numFmtId="166" fontId="51" fillId="21" borderId="340" xfId="0" applyNumberFormat="1" applyFont="1" applyFill="1" applyBorder="1" applyAlignment="1" applyProtection="1">
      <alignment horizontal="right" shrinkToFit="1"/>
    </xf>
    <xf numFmtId="0" fontId="41" fillId="9" borderId="53" xfId="0" applyNumberFormat="1" applyFont="1" applyFill="1" applyBorder="1" applyAlignment="1" applyProtection="1">
      <alignment horizontal="center"/>
    </xf>
    <xf numFmtId="0" fontId="41" fillId="9" borderId="0" xfId="0" applyNumberFormat="1" applyFont="1" applyFill="1" applyBorder="1" applyAlignment="1" applyProtection="1">
      <alignment horizontal="center"/>
    </xf>
    <xf numFmtId="0" fontId="41" fillId="9" borderId="25" xfId="0" applyNumberFormat="1" applyFont="1" applyFill="1" applyBorder="1" applyAlignment="1" applyProtection="1">
      <alignment horizontal="center"/>
    </xf>
    <xf numFmtId="166" fontId="85" fillId="6" borderId="313" xfId="0" applyNumberFormat="1" applyFont="1" applyFill="1" applyBorder="1" applyAlignment="1" applyProtection="1">
      <alignment horizontal="center" vertical="center" shrinkToFit="1"/>
      <protection locked="0"/>
    </xf>
    <xf numFmtId="166" fontId="85" fillId="6" borderId="314" xfId="0" applyNumberFormat="1" applyFont="1" applyFill="1" applyBorder="1" applyAlignment="1" applyProtection="1">
      <alignment horizontal="center" vertical="center" shrinkToFit="1"/>
      <protection locked="0"/>
    </xf>
    <xf numFmtId="0" fontId="87" fillId="8" borderId="63" xfId="0" applyFont="1" applyFill="1" applyBorder="1" applyAlignment="1">
      <alignment horizontal="center" wrapText="1"/>
    </xf>
    <xf numFmtId="0" fontId="87" fillId="8" borderId="64" xfId="0" applyFont="1" applyFill="1" applyBorder="1" applyAlignment="1">
      <alignment horizontal="center" wrapText="1"/>
    </xf>
    <xf numFmtId="0" fontId="87" fillId="8" borderId="65" xfId="0" applyFont="1" applyFill="1" applyBorder="1" applyAlignment="1">
      <alignment horizontal="center" wrapText="1"/>
    </xf>
    <xf numFmtId="0" fontId="87" fillId="21" borderId="200" xfId="0" applyFont="1" applyFill="1" applyBorder="1" applyAlignment="1">
      <alignment horizontal="center" wrapText="1"/>
    </xf>
    <xf numFmtId="0" fontId="87" fillId="21" borderId="201" xfId="0" applyFont="1" applyFill="1" applyBorder="1" applyAlignment="1">
      <alignment horizontal="center" wrapText="1"/>
    </xf>
    <xf numFmtId="0" fontId="87" fillId="21" borderId="202" xfId="0" applyFont="1" applyFill="1" applyBorder="1" applyAlignment="1">
      <alignment horizontal="center" wrapText="1"/>
    </xf>
    <xf numFmtId="0" fontId="27" fillId="8" borderId="119" xfId="0" applyFont="1" applyFill="1" applyBorder="1" applyAlignment="1">
      <alignment horizontal="center" vertical="distributed"/>
    </xf>
    <xf numFmtId="0" fontId="111" fillId="8" borderId="63" xfId="0" applyFont="1" applyFill="1" applyBorder="1" applyAlignment="1">
      <alignment horizontal="center" wrapText="1"/>
    </xf>
    <xf numFmtId="0" fontId="111" fillId="8" borderId="64" xfId="0" applyFont="1" applyFill="1" applyBorder="1" applyAlignment="1">
      <alignment horizontal="center" wrapText="1"/>
    </xf>
    <xf numFmtId="0" fontId="111" fillId="8" borderId="65" xfId="0" applyFont="1" applyFill="1" applyBorder="1" applyAlignment="1">
      <alignment horizontal="center" wrapText="1"/>
    </xf>
    <xf numFmtId="0" fontId="111" fillId="21" borderId="200" xfId="0" applyFont="1" applyFill="1" applyBorder="1" applyAlignment="1">
      <alignment horizontal="center" wrapText="1"/>
    </xf>
    <xf numFmtId="0" fontId="111" fillId="21" borderId="201" xfId="0" applyFont="1" applyFill="1" applyBorder="1" applyAlignment="1">
      <alignment horizontal="center" wrapText="1"/>
    </xf>
    <xf numFmtId="0" fontId="111" fillId="21" borderId="202" xfId="0" applyFont="1" applyFill="1" applyBorder="1" applyAlignment="1">
      <alignment horizontal="center" wrapText="1"/>
    </xf>
    <xf numFmtId="0" fontId="115" fillId="9" borderId="53" xfId="0" applyNumberFormat="1" applyFont="1" applyFill="1" applyBorder="1" applyAlignment="1" applyProtection="1">
      <alignment horizontal="center" vertical="center"/>
    </xf>
    <xf numFmtId="0" fontId="115" fillId="9" borderId="0" xfId="0" applyNumberFormat="1" applyFont="1" applyFill="1" applyBorder="1" applyAlignment="1" applyProtection="1">
      <alignment horizontal="center" vertical="center"/>
    </xf>
    <xf numFmtId="0" fontId="115" fillId="9" borderId="25" xfId="0" applyNumberFormat="1" applyFont="1" applyFill="1" applyBorder="1" applyAlignment="1" applyProtection="1">
      <alignment horizontal="center" vertical="center"/>
    </xf>
    <xf numFmtId="0" fontId="115" fillId="9" borderId="42" xfId="0" applyNumberFormat="1" applyFont="1" applyFill="1" applyBorder="1" applyAlignment="1" applyProtection="1">
      <alignment horizontal="center" vertical="center"/>
    </xf>
    <xf numFmtId="0" fontId="115" fillId="9" borderId="94" xfId="0" applyNumberFormat="1" applyFont="1" applyFill="1" applyBorder="1" applyAlignment="1" applyProtection="1">
      <alignment horizontal="center" vertical="center"/>
    </xf>
    <xf numFmtId="0" fontId="115" fillId="9" borderId="41" xfId="0" applyNumberFormat="1" applyFont="1" applyFill="1" applyBorder="1" applyAlignment="1" applyProtection="1">
      <alignment horizontal="center" vertical="center"/>
    </xf>
    <xf numFmtId="0" fontId="51" fillId="26" borderId="264" xfId="0" applyFont="1" applyFill="1" applyBorder="1" applyAlignment="1">
      <alignment horizontal="center" vertical="center" shrinkToFit="1"/>
    </xf>
    <xf numFmtId="0" fontId="51" fillId="26" borderId="265" xfId="0" applyFont="1" applyFill="1" applyBorder="1" applyAlignment="1">
      <alignment horizontal="center" vertical="center" shrinkToFit="1"/>
    </xf>
    <xf numFmtId="166" fontId="75" fillId="8" borderId="290" xfId="0" applyNumberFormat="1" applyFont="1" applyFill="1" applyBorder="1" applyAlignment="1" applyProtection="1">
      <alignment horizontal="center" vertical="center" shrinkToFit="1"/>
      <protection locked="0"/>
    </xf>
    <xf numFmtId="166" fontId="75" fillId="8" borderId="291" xfId="0" applyNumberFormat="1" applyFont="1" applyFill="1" applyBorder="1" applyAlignment="1" applyProtection="1">
      <alignment horizontal="center" vertical="center" shrinkToFit="1"/>
      <protection locked="0"/>
    </xf>
    <xf numFmtId="0" fontId="24" fillId="9" borderId="295" xfId="0" applyFont="1" applyFill="1" applyBorder="1" applyAlignment="1">
      <alignment horizontal="center" wrapText="1"/>
    </xf>
    <xf numFmtId="0" fontId="0" fillId="9" borderId="296" xfId="0" applyFill="1" applyBorder="1" applyAlignment="1">
      <alignment horizontal="center"/>
    </xf>
    <xf numFmtId="0" fontId="0" fillId="9" borderId="301" xfId="0" applyFill="1" applyBorder="1" applyAlignment="1">
      <alignment horizontal="center"/>
    </xf>
    <xf numFmtId="0" fontId="24" fillId="9" borderId="297" xfId="0" applyFont="1" applyFill="1" applyBorder="1" applyAlignment="1">
      <alignment horizontal="center" wrapText="1"/>
    </xf>
    <xf numFmtId="0" fontId="0" fillId="9" borderId="276" xfId="0" applyFill="1" applyBorder="1" applyAlignment="1">
      <alignment horizontal="center"/>
    </xf>
    <xf numFmtId="0" fontId="0" fillId="9" borderId="302" xfId="0" applyFill="1" applyBorder="1" applyAlignment="1">
      <alignment horizontal="center"/>
    </xf>
    <xf numFmtId="0" fontId="24" fillId="9" borderId="298" xfId="0" applyFont="1" applyFill="1" applyBorder="1" applyAlignment="1">
      <alignment horizontal="center" wrapText="1"/>
    </xf>
    <xf numFmtId="0" fontId="0" fillId="9" borderId="299" xfId="0" applyFill="1" applyBorder="1" applyAlignment="1">
      <alignment horizontal="center"/>
    </xf>
    <xf numFmtId="0" fontId="0" fillId="9" borderId="303" xfId="0" applyFill="1" applyBorder="1" applyAlignment="1">
      <alignment horizontal="center"/>
    </xf>
    <xf numFmtId="0" fontId="86" fillId="8" borderId="255" xfId="0" applyFont="1" applyFill="1" applyBorder="1" applyAlignment="1">
      <alignment horizontal="center" vertical="center" wrapText="1"/>
    </xf>
    <xf numFmtId="0" fontId="86" fillId="8" borderId="256" xfId="0" applyFont="1" applyFill="1" applyBorder="1" applyAlignment="1">
      <alignment horizontal="center" vertical="center" wrapText="1"/>
    </xf>
    <xf numFmtId="0" fontId="86" fillId="8" borderId="257" xfId="0" applyFont="1" applyFill="1" applyBorder="1" applyAlignment="1">
      <alignment horizontal="center" vertical="center" wrapText="1"/>
    </xf>
    <xf numFmtId="0" fontId="12" fillId="4" borderId="247" xfId="0" applyFont="1" applyFill="1" applyBorder="1" applyAlignment="1">
      <alignment horizontal="center" vertical="center" wrapText="1"/>
    </xf>
    <xf numFmtId="0" fontId="12" fillId="4" borderId="248" xfId="0" applyFont="1" applyFill="1" applyBorder="1" applyAlignment="1">
      <alignment horizontal="center" vertical="center" wrapText="1"/>
    </xf>
    <xf numFmtId="0" fontId="9" fillId="25" borderId="249" xfId="0" applyFont="1" applyFill="1" applyBorder="1" applyAlignment="1" applyProtection="1">
      <alignment horizontal="center" vertical="center" wrapText="1"/>
      <protection locked="0"/>
    </xf>
    <xf numFmtId="0" fontId="9" fillId="23" borderId="251" xfId="0" applyFont="1" applyFill="1" applyBorder="1" applyAlignment="1" applyProtection="1">
      <alignment horizontal="center" vertical="center" wrapText="1"/>
      <protection locked="0"/>
    </xf>
    <xf numFmtId="0" fontId="9" fillId="23" borderId="253" xfId="0" applyFont="1" applyFill="1" applyBorder="1" applyAlignment="1" applyProtection="1">
      <alignment horizontal="center" vertical="center" wrapText="1"/>
      <protection locked="0"/>
    </xf>
    <xf numFmtId="0" fontId="86" fillId="21" borderId="353" xfId="0" applyFont="1" applyFill="1" applyBorder="1" applyAlignment="1">
      <alignment horizontal="center" vertical="center" wrapText="1"/>
    </xf>
    <xf numFmtId="0" fontId="86" fillId="21" borderId="354" xfId="0" applyFont="1" applyFill="1" applyBorder="1" applyAlignment="1">
      <alignment horizontal="center" vertical="center" wrapText="1"/>
    </xf>
    <xf numFmtId="0" fontId="86" fillId="21" borderId="355" xfId="0" applyFont="1" applyFill="1" applyBorder="1" applyAlignment="1">
      <alignment horizontal="center" vertical="center" wrapText="1"/>
    </xf>
    <xf numFmtId="0" fontId="51" fillId="6" borderId="258" xfId="0" applyFont="1" applyFill="1" applyBorder="1" applyAlignment="1">
      <alignment horizontal="center" vertical="center" shrinkToFit="1"/>
    </xf>
    <xf numFmtId="0" fontId="51" fillId="6" borderId="259" xfId="0" applyFont="1" applyFill="1" applyBorder="1" applyAlignment="1">
      <alignment horizontal="center" vertical="center" shrinkToFit="1"/>
    </xf>
    <xf numFmtId="0" fontId="51" fillId="6" borderId="371" xfId="0" applyFont="1" applyFill="1" applyBorder="1" applyAlignment="1">
      <alignment horizontal="center" vertical="center" shrinkToFit="1"/>
    </xf>
    <xf numFmtId="0" fontId="51" fillId="6" borderId="372" xfId="0" applyFont="1" applyFill="1" applyBorder="1" applyAlignment="1">
      <alignment horizontal="center" vertical="center" shrinkToFit="1"/>
    </xf>
    <xf numFmtId="0" fontId="111" fillId="14" borderId="368" xfId="0" applyFont="1" applyFill="1" applyBorder="1" applyAlignment="1">
      <alignment horizontal="center" wrapText="1"/>
    </xf>
    <xf numFmtId="0" fontId="111" fillId="14" borderId="369" xfId="0" applyFont="1" applyFill="1" applyBorder="1" applyAlignment="1">
      <alignment horizontal="center" wrapText="1"/>
    </xf>
    <xf numFmtId="0" fontId="111" fillId="14" borderId="370" xfId="0" applyFont="1" applyFill="1" applyBorder="1" applyAlignment="1">
      <alignment horizontal="center" wrapText="1"/>
    </xf>
    <xf numFmtId="0" fontId="27" fillId="8" borderId="63" xfId="0" applyFont="1" applyFill="1" applyBorder="1" applyAlignment="1">
      <alignment horizontal="center" vertical="center"/>
    </xf>
    <xf numFmtId="0" fontId="27" fillId="8" borderId="64" xfId="0" applyFont="1" applyFill="1" applyBorder="1" applyAlignment="1">
      <alignment horizontal="center" vertical="center"/>
    </xf>
    <xf numFmtId="0" fontId="27" fillId="8" borderId="65" xfId="0" applyFont="1" applyFill="1" applyBorder="1" applyAlignment="1">
      <alignment horizontal="center" vertical="center"/>
    </xf>
    <xf numFmtId="0" fontId="51" fillId="6" borderId="359" xfId="0" applyFont="1" applyFill="1" applyBorder="1" applyAlignment="1">
      <alignment horizontal="right"/>
    </xf>
    <xf numFmtId="0" fontId="51" fillId="6" borderId="360" xfId="0" applyFont="1" applyFill="1" applyBorder="1" applyAlignment="1">
      <alignment horizontal="right"/>
    </xf>
    <xf numFmtId="0" fontId="24" fillId="12" borderId="0" xfId="0" applyNumberFormat="1" applyFont="1" applyFill="1" applyBorder="1" applyAlignment="1" applyProtection="1">
      <alignment horizontal="right"/>
    </xf>
    <xf numFmtId="0" fontId="9" fillId="4" borderId="95" xfId="0" applyFont="1" applyFill="1" applyBorder="1" applyAlignment="1">
      <alignment horizontal="right" vertical="center" wrapText="1"/>
    </xf>
    <xf numFmtId="0" fontId="9" fillId="4" borderId="32" xfId="0" applyFont="1" applyFill="1" applyBorder="1" applyAlignment="1">
      <alignment horizontal="right" vertical="center" wrapText="1"/>
    </xf>
    <xf numFmtId="0" fontId="12" fillId="4" borderId="95" xfId="0" applyFont="1" applyFill="1" applyBorder="1" applyAlignment="1">
      <alignment horizontal="center" wrapText="1"/>
    </xf>
    <xf numFmtId="0" fontId="12" fillId="4" borderId="32" xfId="0" applyFont="1" applyFill="1" applyBorder="1" applyAlignment="1">
      <alignment horizontal="center" wrapText="1"/>
    </xf>
    <xf numFmtId="0" fontId="12" fillId="8" borderId="111" xfId="0" applyFont="1" applyFill="1" applyBorder="1" applyAlignment="1">
      <alignment horizontal="right" vertical="center"/>
    </xf>
    <xf numFmtId="0" fontId="12" fillId="8" borderId="112" xfId="0" applyFont="1" applyFill="1" applyBorder="1" applyAlignment="1">
      <alignment horizontal="right" vertical="center"/>
    </xf>
    <xf numFmtId="0" fontId="86" fillId="8" borderId="255" xfId="0" applyFont="1" applyFill="1" applyBorder="1" applyAlignment="1">
      <alignment horizontal="center" wrapText="1"/>
    </xf>
    <xf numFmtId="0" fontId="86" fillId="8" borderId="256" xfId="0" applyFont="1" applyFill="1" applyBorder="1" applyAlignment="1">
      <alignment horizontal="center" wrapText="1"/>
    </xf>
    <xf numFmtId="0" fontId="86" fillId="8" borderId="257" xfId="0" applyFont="1" applyFill="1" applyBorder="1" applyAlignment="1">
      <alignment horizontal="center" wrapText="1"/>
    </xf>
    <xf numFmtId="0" fontId="86" fillId="21" borderId="353" xfId="0" applyFont="1" applyFill="1" applyBorder="1" applyAlignment="1">
      <alignment horizontal="center" wrapText="1"/>
    </xf>
    <xf numFmtId="0" fontId="86" fillId="21" borderId="354" xfId="0" applyFont="1" applyFill="1" applyBorder="1" applyAlignment="1">
      <alignment horizontal="center" wrapText="1"/>
    </xf>
    <xf numFmtId="0" fontId="86" fillId="21" borderId="355" xfId="0" applyFont="1" applyFill="1" applyBorder="1" applyAlignment="1">
      <alignment horizontal="center" wrapText="1"/>
    </xf>
    <xf numFmtId="0" fontId="10" fillId="12" borderId="0" xfId="0" applyNumberFormat="1" applyFont="1" applyFill="1" applyBorder="1" applyAlignment="1" applyProtection="1">
      <alignment horizontal="left"/>
    </xf>
    <xf numFmtId="0" fontId="51" fillId="6" borderId="357" xfId="0" applyFont="1" applyFill="1" applyBorder="1" applyAlignment="1">
      <alignment horizontal="right"/>
    </xf>
    <xf numFmtId="0" fontId="51" fillId="6" borderId="358" xfId="0" applyFont="1" applyFill="1" applyBorder="1" applyAlignment="1">
      <alignment horizontal="right"/>
    </xf>
    <xf numFmtId="0" fontId="10" fillId="12" borderId="0" xfId="0" applyNumberFormat="1" applyFont="1" applyFill="1" applyBorder="1" applyAlignment="1" applyProtection="1">
      <alignment horizontal="right"/>
    </xf>
    <xf numFmtId="0" fontId="51" fillId="14" borderId="318" xfId="0" applyFont="1" applyFill="1" applyBorder="1" applyAlignment="1">
      <alignment horizontal="right"/>
    </xf>
    <xf numFmtId="0" fontId="51" fillId="14" borderId="319" xfId="0" applyFont="1" applyFill="1" applyBorder="1" applyAlignment="1">
      <alignment horizontal="right"/>
    </xf>
    <xf numFmtId="0" fontId="9" fillId="4" borderId="95" xfId="0" applyFont="1" applyFill="1" applyBorder="1" applyAlignment="1">
      <alignment horizontal="center" vertical="center" wrapText="1"/>
    </xf>
    <xf numFmtId="0" fontId="9" fillId="4" borderId="113"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33" fillId="23" borderId="336" xfId="0" applyFont="1" applyFill="1" applyBorder="1" applyAlignment="1">
      <alignment horizontal="center" vertical="center" wrapText="1"/>
    </xf>
    <xf numFmtId="0" fontId="33" fillId="23" borderId="207" xfId="0" applyFont="1" applyFill="1" applyBorder="1" applyAlignment="1">
      <alignment horizontal="center" vertical="center" wrapText="1"/>
    </xf>
    <xf numFmtId="0" fontId="33" fillId="23" borderId="208" xfId="0" applyFont="1" applyFill="1" applyBorder="1" applyAlignment="1">
      <alignment horizontal="center" vertical="center" wrapText="1"/>
    </xf>
    <xf numFmtId="0" fontId="51" fillId="6" borderId="238" xfId="0" applyFont="1" applyFill="1" applyBorder="1" applyAlignment="1">
      <alignment horizontal="left"/>
    </xf>
    <xf numFmtId="0" fontId="51" fillId="6" borderId="239" xfId="0" applyFont="1" applyFill="1" applyBorder="1" applyAlignment="1">
      <alignment horizontal="left"/>
    </xf>
    <xf numFmtId="0" fontId="23" fillId="6" borderId="243" xfId="0" applyFont="1" applyFill="1" applyBorder="1" applyAlignment="1">
      <alignment horizontal="center" vertical="center"/>
    </xf>
    <xf numFmtId="0" fontId="23" fillId="6" borderId="244" xfId="0" applyFont="1" applyFill="1" applyBorder="1" applyAlignment="1">
      <alignment horizontal="center" vertical="center"/>
    </xf>
    <xf numFmtId="0" fontId="23" fillId="6" borderId="245" xfId="0" applyFont="1" applyFill="1" applyBorder="1" applyAlignment="1">
      <alignment horizontal="center" vertical="center"/>
    </xf>
    <xf numFmtId="0" fontId="51" fillId="6" borderId="234" xfId="0" applyFont="1" applyFill="1" applyBorder="1" applyAlignment="1">
      <alignment horizontal="left"/>
    </xf>
    <xf numFmtId="0" fontId="51" fillId="6" borderId="235" xfId="0" applyFont="1" applyFill="1" applyBorder="1" applyAlignment="1">
      <alignment horizontal="left"/>
    </xf>
    <xf numFmtId="0" fontId="51" fillId="6" borderId="236" xfId="0" applyFont="1" applyFill="1" applyBorder="1" applyAlignment="1">
      <alignment horizontal="left"/>
    </xf>
    <xf numFmtId="0" fontId="51" fillId="6" borderId="237" xfId="0" applyFont="1" applyFill="1" applyBorder="1" applyAlignment="1">
      <alignment horizontal="left"/>
    </xf>
  </cellXfs>
  <cellStyles count="5">
    <cellStyle name="FONS" xfId="2"/>
    <cellStyle name="Millares [0]" xfId="1" builtinId="6"/>
    <cellStyle name="Normal" xfId="0" builtinId="0"/>
    <cellStyle name="Normal 2" xfId="4"/>
    <cellStyle name="Títol1" xfId="3"/>
  </cellStyles>
  <dxfs count="10">
    <dxf>
      <font>
        <color rgb="FFFFFFCC"/>
      </font>
      <fill>
        <patternFill>
          <bgColor rgb="FFFFFFCC"/>
        </patternFill>
      </fill>
      <border>
        <vertical/>
        <horizontal/>
      </border>
    </dxf>
    <dxf>
      <font>
        <b/>
        <i val="0"/>
        <color rgb="FFFF0000"/>
      </font>
      <fill>
        <patternFill patternType="solid">
          <bgColor rgb="FFFFFF99"/>
        </patternFill>
      </fill>
    </dxf>
    <dxf>
      <font>
        <b/>
        <i val="0"/>
        <color rgb="FFFF0000"/>
      </font>
      <fill>
        <patternFill>
          <bgColor rgb="FFFFFF00"/>
        </patternFill>
      </fill>
    </dxf>
    <dxf>
      <font>
        <b/>
        <i val="0"/>
        <color rgb="FFFF0000"/>
      </font>
      <fill>
        <patternFill patternType="solid">
          <bgColor rgb="FFFFFF99"/>
        </patternFill>
      </fill>
    </dxf>
    <dxf>
      <font>
        <b/>
        <i val="0"/>
        <color rgb="FFFF0000"/>
      </font>
      <fill>
        <patternFill patternType="solid">
          <bgColor rgb="FFFFFF99"/>
        </patternFill>
      </fill>
    </dxf>
    <dxf>
      <font>
        <b/>
        <i val="0"/>
        <color rgb="FFFF0000"/>
      </font>
      <fill>
        <patternFill>
          <bgColor rgb="FFFFFF00"/>
        </patternFill>
      </fill>
    </dxf>
    <dxf>
      <font>
        <b/>
        <i val="0"/>
        <color rgb="FFFF0000"/>
      </font>
      <fill>
        <patternFill patternType="solid">
          <bgColor rgb="FFFFFF99"/>
        </patternFill>
      </fill>
    </dxf>
    <dxf>
      <font>
        <b val="0"/>
        <i val="0"/>
        <strike val="0"/>
        <condense val="0"/>
        <extend val="0"/>
        <outline val="0"/>
        <shadow val="0"/>
        <u val="none"/>
        <vertAlign val="baseline"/>
        <sz val="11"/>
        <color auto="1"/>
        <name val="Arial"/>
        <scheme val="none"/>
      </font>
      <fill>
        <patternFill patternType="solid">
          <fgColor indexed="64"/>
          <bgColor theme="0"/>
        </patternFill>
      </fill>
      <alignment horizontal="center" vertical="bottom" textRotation="0" wrapText="0" relativeIndent="0" justifyLastLine="0" shrinkToFit="0" readingOrder="0"/>
    </dxf>
    <dxf>
      <font>
        <b val="0"/>
        <i val="0"/>
        <strike val="0"/>
        <condense val="0"/>
        <extend val="0"/>
        <outline val="0"/>
        <shadow val="0"/>
        <u val="none"/>
        <vertAlign val="baseline"/>
        <sz val="11"/>
        <color auto="1"/>
        <name val="Arial"/>
        <scheme val="none"/>
      </font>
      <fill>
        <patternFill patternType="solid">
          <fgColor indexed="64"/>
          <bgColor theme="0"/>
        </patternFill>
      </fill>
      <alignment horizontal="center" vertical="bottom" textRotation="0" wrapText="0" relativeIndent="0" justifyLastLine="0" shrinkToFit="0" readingOrder="0"/>
    </dxf>
    <dxf>
      <fill>
        <patternFill patternType="solid">
          <fgColor indexed="64"/>
          <bgColor theme="0"/>
        </patternFill>
      </fill>
      <alignment horizontal="center" vertical="bottom" textRotation="0" wrapText="0" relativeIndent="0" justifyLastLine="0" shrinkToFit="0" readingOrder="0"/>
    </dxf>
  </dxfs>
  <tableStyles count="0" defaultTableStyle="TableStyleMedium9" defaultPivotStyle="PivotStyleLight16"/>
  <colors>
    <mruColors>
      <color rgb="FFFFFF99"/>
      <color rgb="FF333300"/>
      <color rgb="FFFFFFCC"/>
      <color rgb="FF996633"/>
      <color rgb="FFFF8184"/>
      <color rgb="FFC0C0C0"/>
      <color rgb="FFFFC653"/>
      <color rgb="FF000081"/>
      <color rgb="FF00FF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189"/>
      <c:rAngAx val="0"/>
    </c:view3D>
    <c:floor>
      <c:thickness val="0"/>
    </c:floor>
    <c:sideWall>
      <c:thickness val="0"/>
    </c:sideWall>
    <c:backWall>
      <c:thickness val="0"/>
    </c:backWall>
    <c:plotArea>
      <c:layout>
        <c:manualLayout>
          <c:layoutTarget val="inner"/>
          <c:xMode val="edge"/>
          <c:yMode val="edge"/>
          <c:x val="3.1821797931583292E-3"/>
          <c:y val="4.7125739403002041E-2"/>
          <c:w val="0.85643206713175057"/>
          <c:h val="0.87522229943167962"/>
        </c:manualLayout>
      </c:layout>
      <c:pie3DChart>
        <c:varyColors val="1"/>
        <c:ser>
          <c:idx val="0"/>
          <c:order val="0"/>
          <c:spPr>
            <a:effectLst>
              <a:innerShdw blurRad="63500" dist="50800" dir="5400000">
                <a:prstClr val="black">
                  <a:alpha val="50000"/>
                </a:prstClr>
              </a:innerShdw>
            </a:effectLst>
            <a:scene3d>
              <a:camera prst="orthographicFront"/>
              <a:lightRig rig="threePt" dir="t"/>
            </a:scene3d>
            <a:sp3d prstMaterial="metal">
              <a:bevelB w="114300" prst="hardEdge"/>
            </a:sp3d>
          </c:spPr>
          <c:explosion val="15"/>
          <c:dPt>
            <c:idx val="0"/>
            <c:bubble3D val="0"/>
            <c:spPr>
              <a:solidFill>
                <a:srgbClr val="92D050"/>
              </a:solidFill>
              <a:effectLst>
                <a:innerShdw blurRad="63500" dist="50800" dir="5400000">
                  <a:prstClr val="black">
                    <a:alpha val="50000"/>
                  </a:prstClr>
                </a:innerShdw>
              </a:effectLst>
              <a:scene3d>
                <a:camera prst="orthographicFront"/>
                <a:lightRig rig="threePt" dir="t"/>
              </a:scene3d>
              <a:sp3d prstMaterial="metal">
                <a:bevelB w="114300" prst="hardEdge"/>
              </a:sp3d>
            </c:spPr>
          </c:dPt>
          <c:dPt>
            <c:idx val="1"/>
            <c:bubble3D val="0"/>
            <c:spPr>
              <a:solidFill>
                <a:schemeClr val="bg1">
                  <a:lumMod val="65000"/>
                </a:schemeClr>
              </a:solidFill>
              <a:effectLst>
                <a:innerShdw blurRad="63500" dist="50800" dir="5400000">
                  <a:prstClr val="black">
                    <a:alpha val="50000"/>
                  </a:prstClr>
                </a:innerShdw>
              </a:effectLst>
              <a:scene3d>
                <a:camera prst="orthographicFront"/>
                <a:lightRig rig="threePt" dir="t"/>
              </a:scene3d>
              <a:sp3d prstMaterial="metal">
                <a:bevelB w="114300" prst="hardEdge"/>
              </a:sp3d>
            </c:spPr>
          </c:dPt>
          <c:dPt>
            <c:idx val="2"/>
            <c:bubble3D val="0"/>
            <c:spPr>
              <a:solidFill>
                <a:srgbClr val="C00000"/>
              </a:solidFill>
              <a:effectLst>
                <a:innerShdw blurRad="63500" dist="50800" dir="5400000">
                  <a:prstClr val="black">
                    <a:alpha val="50000"/>
                  </a:prstClr>
                </a:innerShdw>
              </a:effectLst>
              <a:scene3d>
                <a:camera prst="orthographicFront"/>
                <a:lightRig rig="threePt" dir="t"/>
              </a:scene3d>
              <a:sp3d prstMaterial="metal">
                <a:bevelB w="114300" prst="hardEdge"/>
              </a:sp3d>
            </c:spPr>
          </c:dPt>
          <c:cat>
            <c:strRef>
              <c:f>('1a'!$H$8:$I$8,'1a'!$H$11:$I$11,'1a'!$H$12:$I$12)</c:f>
              <c:strCache>
                <c:ptCount val="3"/>
                <c:pt idx="0">
                  <c:v>Ventas</c:v>
                </c:pt>
                <c:pt idx="1">
                  <c:v>Total Costes</c:v>
                </c:pt>
                <c:pt idx="2">
                  <c:v>Resultado </c:v>
                </c:pt>
              </c:strCache>
            </c:strRef>
          </c:cat>
          <c:val>
            <c:numRef>
              <c:f>('1a'!$J$8,'1a'!$J$11,'1a'!$J$12)</c:f>
              <c:numCache>
                <c:formatCode>_-* #,##0.00\ _€_-;\-* #,##0.00\ _€_-;_-* "-"??\ _€_-;_-@_-</c:formatCode>
                <c:ptCount val="3"/>
                <c:pt idx="0">
                  <c:v>0</c:v>
                </c:pt>
                <c:pt idx="1">
                  <c:v>0</c:v>
                </c:pt>
                <c:pt idx="2">
                  <c:v>0</c:v>
                </c:pt>
              </c:numCache>
            </c:numRef>
          </c:val>
        </c:ser>
        <c:ser>
          <c:idx val="1"/>
          <c:order val="1"/>
          <c:explosion val="25"/>
          <c:cat>
            <c:strRef>
              <c:f>('1a'!$H$8:$I$8,'1a'!$H$11:$I$11,'1a'!$H$12:$I$12)</c:f>
              <c:strCache>
                <c:ptCount val="3"/>
                <c:pt idx="0">
                  <c:v>Ventas</c:v>
                </c:pt>
                <c:pt idx="1">
                  <c:v>Total Costes</c:v>
                </c:pt>
                <c:pt idx="2">
                  <c:v>Resultado </c:v>
                </c:pt>
              </c:strCache>
            </c:strRef>
          </c:cat>
          <c:val>
            <c:numRef>
              <c:f>('1a'!$K$8,'1a'!$K$11,'1a'!$K$12)</c:f>
              <c:numCache>
                <c:formatCode>_-* #,##0.00\ _€_-;\-* #,##0.00\ _€_-;_-* "-"??\ _€_-;_-@_-</c:formatCode>
                <c:ptCount val="3"/>
              </c:numCache>
            </c:numRef>
          </c:val>
        </c:ser>
        <c:dLbls>
          <c:showLegendKey val="0"/>
          <c:showVal val="0"/>
          <c:showCatName val="0"/>
          <c:showSerName val="0"/>
          <c:showPercent val="0"/>
          <c:showBubbleSize val="0"/>
          <c:showLeaderLines val="1"/>
        </c:dLbls>
      </c:pie3DChart>
    </c:plotArea>
    <c:legend>
      <c:legendPos val="r"/>
      <c:layout>
        <c:manualLayout>
          <c:xMode val="edge"/>
          <c:yMode val="edge"/>
          <c:x val="0.78813197276354774"/>
          <c:y val="0.10136943408389741"/>
          <c:w val="0.21186802723645223"/>
          <c:h val="0.4229921259842564"/>
        </c:manualLayout>
      </c:layout>
      <c:overlay val="0"/>
      <c:txPr>
        <a:bodyPr/>
        <a:lstStyle/>
        <a:p>
          <a:pPr rtl="0">
            <a:defRPr sz="800">
              <a:latin typeface="Segoe UI" panose="020B0502040204020203" pitchFamily="34" charset="0"/>
              <a:ea typeface="Segoe UI" panose="020B0502040204020203" pitchFamily="34" charset="0"/>
              <a:cs typeface="Segoe UI" panose="020B0502040204020203" pitchFamily="34" charset="0"/>
            </a:defRPr>
          </a:pPr>
          <a:endParaRPr lang="es-BO"/>
        </a:p>
      </c:txPr>
    </c:legend>
    <c:plotVisOnly val="1"/>
    <c:dispBlanksAs val="zero"/>
    <c:showDLblsOverMax val="0"/>
  </c:chart>
  <c:spPr>
    <a:solidFill>
      <a:schemeClr val="accent3">
        <a:lumMod val="20000"/>
        <a:lumOff val="80000"/>
      </a:schemeClr>
    </a:solidFill>
    <a:ln>
      <a:noFill/>
    </a:ln>
  </c:spPr>
  <c:printSettings>
    <c:headerFooter/>
    <c:pageMargins b="0.75000000000000411" l="0.70000000000000062" r="0.70000000000000062" t="0.75000000000000411"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200"/>
            </a:pPr>
            <a:r>
              <a:rPr lang="en-US" sz="1200"/>
              <a:t>Ventas por zona</a:t>
            </a:r>
          </a:p>
        </c:rich>
      </c:tx>
      <c:layout>
        <c:manualLayout>
          <c:xMode val="edge"/>
          <c:yMode val="edge"/>
          <c:x val="0.40508655714742753"/>
          <c:y val="1.871345029239779E-2"/>
        </c:manualLayout>
      </c:layout>
      <c:overlay val="1"/>
    </c:title>
    <c:autoTitleDeleted val="0"/>
    <c:plotArea>
      <c:layout>
        <c:manualLayout>
          <c:layoutTarget val="inner"/>
          <c:xMode val="edge"/>
          <c:yMode val="edge"/>
          <c:x val="0.12155680187766167"/>
          <c:y val="0.16306193304784294"/>
          <c:w val="0.8193988996050886"/>
          <c:h val="0.68820997375328163"/>
        </c:manualLayout>
      </c:layout>
      <c:barChart>
        <c:barDir val="col"/>
        <c:grouping val="clustered"/>
        <c:varyColors val="0"/>
        <c:ser>
          <c:idx val="3"/>
          <c:order val="0"/>
          <c:tx>
            <c:v>Anterior</c:v>
          </c:tx>
          <c:spPr>
            <a:solidFill>
              <a:schemeClr val="accent3">
                <a:lumMod val="60000"/>
                <a:lumOff val="40000"/>
              </a:schemeClr>
            </a:solidFill>
            <a:ln w="6350">
              <a:solidFill>
                <a:schemeClr val="bg1">
                  <a:lumMod val="50000"/>
                </a:schemeClr>
              </a:solidFill>
            </a:ln>
            <a:effectLst/>
            <a:scene3d>
              <a:camera prst="orthographicFront"/>
              <a:lightRig rig="threePt" dir="t"/>
            </a:scene3d>
            <a:sp3d/>
          </c:spPr>
          <c:invertIfNegative val="0"/>
          <c:dPt>
            <c:idx val="0"/>
            <c:invertIfNegative val="0"/>
            <c:bubble3D val="0"/>
            <c:spPr>
              <a:solidFill>
                <a:schemeClr val="accent3">
                  <a:lumMod val="40000"/>
                  <a:lumOff val="60000"/>
                </a:schemeClr>
              </a:solidFill>
              <a:ln w="6350">
                <a:solidFill>
                  <a:schemeClr val="bg1">
                    <a:lumMod val="50000"/>
                  </a:schemeClr>
                </a:solidFill>
              </a:ln>
              <a:effectLst/>
              <a:scene3d>
                <a:camera prst="orthographicFront"/>
                <a:lightRig rig="threePt" dir="t"/>
              </a:scene3d>
              <a:sp3d/>
            </c:spPr>
          </c:dPt>
          <c:dPt>
            <c:idx val="1"/>
            <c:invertIfNegative val="0"/>
            <c:bubble3D val="0"/>
            <c:spPr>
              <a:solidFill>
                <a:schemeClr val="tx2">
                  <a:lumMod val="40000"/>
                  <a:lumOff val="60000"/>
                </a:schemeClr>
              </a:solidFill>
              <a:ln w="6350">
                <a:solidFill>
                  <a:schemeClr val="bg1">
                    <a:lumMod val="50000"/>
                  </a:schemeClr>
                </a:solidFill>
              </a:ln>
              <a:effectLst/>
              <a:scene3d>
                <a:camera prst="orthographicFront"/>
                <a:lightRig rig="threePt" dir="t"/>
              </a:scene3d>
              <a:sp3d/>
            </c:spPr>
          </c:dPt>
          <c:dPt>
            <c:idx val="2"/>
            <c:invertIfNegative val="0"/>
            <c:bubble3D val="0"/>
            <c:spPr>
              <a:solidFill>
                <a:schemeClr val="bg2">
                  <a:lumMod val="75000"/>
                </a:schemeClr>
              </a:solidFill>
              <a:ln w="6350">
                <a:solidFill>
                  <a:schemeClr val="bg1">
                    <a:lumMod val="50000"/>
                  </a:schemeClr>
                </a:solidFill>
              </a:ln>
              <a:effectLst/>
              <a:scene3d>
                <a:camera prst="orthographicFront"/>
                <a:lightRig rig="threePt" dir="t"/>
              </a:scene3d>
              <a:sp3d/>
            </c:spPr>
          </c:dPt>
          <c:dPt>
            <c:idx val="3"/>
            <c:invertIfNegative val="0"/>
            <c:bubble3D val="0"/>
            <c:spPr>
              <a:solidFill>
                <a:schemeClr val="accent2">
                  <a:lumMod val="40000"/>
                  <a:lumOff val="60000"/>
                </a:schemeClr>
              </a:solidFill>
              <a:ln w="6350">
                <a:solidFill>
                  <a:schemeClr val="bg1">
                    <a:lumMod val="50000"/>
                  </a:schemeClr>
                </a:solidFill>
              </a:ln>
              <a:effectLst/>
              <a:scene3d>
                <a:camera prst="orthographicFront"/>
                <a:lightRig rig="threePt" dir="t"/>
              </a:scene3d>
              <a:sp3d/>
            </c:spPr>
          </c:dPt>
          <c:dPt>
            <c:idx val="4"/>
            <c:invertIfNegative val="0"/>
            <c:bubble3D val="0"/>
            <c:spPr>
              <a:solidFill>
                <a:schemeClr val="accent4">
                  <a:lumMod val="40000"/>
                  <a:lumOff val="60000"/>
                </a:schemeClr>
              </a:solidFill>
              <a:ln w="6350">
                <a:solidFill>
                  <a:schemeClr val="bg1">
                    <a:lumMod val="50000"/>
                  </a:schemeClr>
                </a:solidFill>
              </a:ln>
              <a:effectLst/>
              <a:scene3d>
                <a:camera prst="orthographicFront"/>
                <a:lightRig rig="threePt" dir="t"/>
              </a:scene3d>
              <a:sp3d/>
            </c:spPr>
          </c:dPt>
          <c:dPt>
            <c:idx val="5"/>
            <c:invertIfNegative val="0"/>
            <c:bubble3D val="0"/>
            <c:spPr>
              <a:solidFill>
                <a:schemeClr val="accent6">
                  <a:lumMod val="40000"/>
                  <a:lumOff val="60000"/>
                </a:schemeClr>
              </a:solidFill>
              <a:ln w="6350">
                <a:solidFill>
                  <a:schemeClr val="bg1">
                    <a:lumMod val="50000"/>
                  </a:schemeClr>
                </a:solidFill>
              </a:ln>
              <a:effectLst/>
              <a:scene3d>
                <a:camera prst="orthographicFront"/>
                <a:lightRig rig="threePt" dir="t"/>
              </a:scene3d>
              <a:sp3d/>
            </c:spPr>
          </c:dPt>
          <c:dPt>
            <c:idx val="6"/>
            <c:invertIfNegative val="0"/>
            <c:bubble3D val="0"/>
            <c:spPr>
              <a:solidFill>
                <a:schemeClr val="accent6">
                  <a:lumMod val="60000"/>
                  <a:lumOff val="40000"/>
                </a:schemeClr>
              </a:solidFill>
              <a:ln w="6350">
                <a:solidFill>
                  <a:schemeClr val="bg1">
                    <a:lumMod val="50000"/>
                  </a:schemeClr>
                </a:solidFill>
              </a:ln>
              <a:effectLst/>
              <a:scene3d>
                <a:camera prst="orthographicFront"/>
                <a:lightRig rig="threePt" dir="t"/>
              </a:scene3d>
              <a:sp3d/>
            </c:spPr>
          </c:dPt>
          <c:dPt>
            <c:idx val="7"/>
            <c:invertIfNegative val="0"/>
            <c:bubble3D val="0"/>
            <c:spPr>
              <a:solidFill>
                <a:srgbClr val="FFFF99"/>
              </a:solidFill>
              <a:ln w="6350">
                <a:solidFill>
                  <a:schemeClr val="bg1">
                    <a:lumMod val="50000"/>
                  </a:schemeClr>
                </a:solidFill>
              </a:ln>
              <a:effectLst/>
              <a:scene3d>
                <a:camera prst="orthographicFront"/>
                <a:lightRig rig="threePt" dir="t"/>
              </a:scene3d>
              <a:sp3d/>
            </c:spPr>
          </c:dPt>
          <c:dPt>
            <c:idx val="8"/>
            <c:invertIfNegative val="0"/>
            <c:bubble3D val="0"/>
            <c:spPr>
              <a:solidFill>
                <a:schemeClr val="bg1">
                  <a:lumMod val="75000"/>
                </a:schemeClr>
              </a:solidFill>
              <a:ln w="6350">
                <a:solidFill>
                  <a:schemeClr val="bg1">
                    <a:lumMod val="50000"/>
                  </a:schemeClr>
                </a:solidFill>
              </a:ln>
              <a:effectLst/>
              <a:scene3d>
                <a:camera prst="orthographicFront"/>
                <a:lightRig rig="threePt" dir="t"/>
              </a:scene3d>
              <a:sp3d/>
            </c:spPr>
          </c:dPt>
          <c:val>
            <c:numRef>
              <c:f>'2d'!$G$32:$G$41</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4"/>
        <c:axId val="-1714366368"/>
        <c:axId val="-1714614048"/>
      </c:barChart>
      <c:catAx>
        <c:axId val="-1714366368"/>
        <c:scaling>
          <c:orientation val="minMax"/>
        </c:scaling>
        <c:delete val="0"/>
        <c:axPos val="b"/>
        <c:minorGridlines>
          <c:spPr>
            <a:ln>
              <a:solidFill>
                <a:schemeClr val="bg1">
                  <a:lumMod val="85000"/>
                </a:schemeClr>
              </a:solidFill>
            </a:ln>
          </c:spPr>
        </c:minorGridlines>
        <c:title>
          <c:tx>
            <c:rich>
              <a:bodyPr/>
              <a:lstStyle/>
              <a:p>
                <a:pPr>
                  <a:defRPr/>
                </a:pPr>
                <a:r>
                  <a:rPr lang="es-ES"/>
                  <a:t>Zonas</a:t>
                </a:r>
              </a:p>
            </c:rich>
          </c:tx>
          <c:layout>
            <c:manualLayout>
              <c:xMode val="edge"/>
              <c:yMode val="edge"/>
              <c:x val="0.49929286780215915"/>
              <c:y val="0.91950858774231659"/>
            </c:manualLayout>
          </c:layout>
          <c:overlay val="0"/>
        </c:title>
        <c:majorTickMark val="out"/>
        <c:minorTickMark val="none"/>
        <c:tickLblPos val="low"/>
        <c:spPr>
          <a:ln>
            <a:solidFill>
              <a:schemeClr val="bg1">
                <a:lumMod val="75000"/>
              </a:schemeClr>
            </a:solidFill>
          </a:ln>
        </c:spPr>
        <c:crossAx val="-1714614048"/>
        <c:crosses val="autoZero"/>
        <c:auto val="1"/>
        <c:lblAlgn val="ctr"/>
        <c:lblOffset val="100"/>
        <c:noMultiLvlLbl val="0"/>
      </c:catAx>
      <c:valAx>
        <c:axId val="-1714614048"/>
        <c:scaling>
          <c:orientation val="minMax"/>
        </c:scaling>
        <c:delete val="0"/>
        <c:axPos val="l"/>
        <c:majorGridlines>
          <c:spPr>
            <a:ln>
              <a:solidFill>
                <a:schemeClr val="bg1">
                  <a:lumMod val="85000"/>
                </a:schemeClr>
              </a:solidFill>
            </a:ln>
          </c:spPr>
        </c:majorGridlines>
        <c:numFmt formatCode="#,##0_ ;[Red]\-#,##0\ " sourceLinked="0"/>
        <c:majorTickMark val="out"/>
        <c:minorTickMark val="none"/>
        <c:tickLblPos val="nextTo"/>
        <c:spPr>
          <a:ln>
            <a:solidFill>
              <a:schemeClr val="bg1">
                <a:lumMod val="75000"/>
              </a:schemeClr>
            </a:solidFill>
          </a:ln>
        </c:spPr>
        <c:crossAx val="-1714366368"/>
        <c:crosses val="autoZero"/>
        <c:crossBetween val="between"/>
        <c:dispUnits>
          <c:builtInUnit val="thousands"/>
          <c:dispUnitsLbl/>
        </c:dispUnits>
      </c:valAx>
      <c:spPr>
        <a:ln>
          <a:solidFill>
            <a:schemeClr val="bg1">
              <a:lumMod val="75000"/>
            </a:schemeClr>
          </a:solidFill>
        </a:ln>
      </c:spPr>
    </c:plotArea>
    <c:plotVisOnly val="1"/>
    <c:dispBlanksAs val="gap"/>
    <c:showDLblsOverMax val="0"/>
  </c:chart>
  <c:spPr>
    <a:ln>
      <a:solidFill>
        <a:schemeClr val="bg1">
          <a:lumMod val="75000"/>
        </a:schemeClr>
      </a:solidFill>
    </a:ln>
  </c:spPr>
  <c:txPr>
    <a:bodyPr/>
    <a:lstStyle/>
    <a:p>
      <a:pPr>
        <a:defRPr>
          <a:solidFill>
            <a:schemeClr val="bg1">
              <a:lumMod val="65000"/>
            </a:schemeClr>
          </a:solidFill>
          <a:latin typeface="Segoe UI" panose="020B0502040204020203" pitchFamily="34" charset="0"/>
          <a:ea typeface="Segoe UI" panose="020B0502040204020203" pitchFamily="34" charset="0"/>
          <a:cs typeface="Segoe UI" panose="020B0502040204020203" pitchFamily="34" charset="0"/>
        </a:defRPr>
      </a:pPr>
      <a:endParaRPr lang="es-BO"/>
    </a:p>
  </c:txPr>
  <c:printSettings>
    <c:headerFooter/>
    <c:pageMargins b="0.75000000000000655" l="0.70000000000000062" r="0.70000000000000062" t="0.7500000000000065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200"/>
            </a:pPr>
            <a:r>
              <a:rPr lang="en-US" sz="1200"/>
              <a:t>Ventas por origen</a:t>
            </a:r>
          </a:p>
        </c:rich>
      </c:tx>
      <c:layout>
        <c:manualLayout>
          <c:xMode val="edge"/>
          <c:yMode val="edge"/>
          <c:x val="0.40725215269143977"/>
          <c:y val="3.6294966964705126E-2"/>
        </c:manualLayout>
      </c:layout>
      <c:overlay val="1"/>
    </c:title>
    <c:autoTitleDeleted val="0"/>
    <c:plotArea>
      <c:layout>
        <c:manualLayout>
          <c:layoutTarget val="inner"/>
          <c:xMode val="edge"/>
          <c:yMode val="edge"/>
          <c:x val="0.19905418281512258"/>
          <c:y val="0.14350448107544464"/>
          <c:w val="0.70632628320563051"/>
          <c:h val="0.65767651928659088"/>
        </c:manualLayout>
      </c:layout>
      <c:barChart>
        <c:barDir val="bar"/>
        <c:grouping val="clustered"/>
        <c:varyColors val="0"/>
        <c:ser>
          <c:idx val="3"/>
          <c:order val="0"/>
          <c:spPr>
            <a:solidFill>
              <a:schemeClr val="bg2">
                <a:lumMod val="75000"/>
              </a:schemeClr>
            </a:solidFill>
            <a:ln w="3175">
              <a:solidFill>
                <a:schemeClr val="bg2">
                  <a:lumMod val="25000"/>
                </a:schemeClr>
              </a:solidFill>
            </a:ln>
            <a:effectLst/>
            <a:scene3d>
              <a:camera prst="orthographicFront"/>
              <a:lightRig rig="threePt" dir="t"/>
            </a:scene3d>
            <a:sp3d/>
          </c:spPr>
          <c:invertIfNegative val="0"/>
          <c:cat>
            <c:strRef>
              <c:f>'2e'!$D$37:$D$41</c:f>
              <c:strCache>
                <c:ptCount val="5"/>
                <c:pt idx="0">
                  <c:v>Visitas</c:v>
                </c:pt>
                <c:pt idx="1">
                  <c:v>Llamadas</c:v>
                </c:pt>
                <c:pt idx="2">
                  <c:v>Internet</c:v>
                </c:pt>
                <c:pt idx="3">
                  <c:v>emailing</c:v>
                </c:pt>
                <c:pt idx="4">
                  <c:v>Prospecting</c:v>
                </c:pt>
              </c:strCache>
            </c:strRef>
          </c:cat>
          <c:val>
            <c:numRef>
              <c:f>'2e'!$G$37:$G$41</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4"/>
        <c:axId val="-1715196336"/>
        <c:axId val="-1715386816"/>
      </c:barChart>
      <c:catAx>
        <c:axId val="-1715196336"/>
        <c:scaling>
          <c:orientation val="maxMin"/>
        </c:scaling>
        <c:delete val="0"/>
        <c:axPos val="l"/>
        <c:minorGridlines>
          <c:spPr>
            <a:ln>
              <a:solidFill>
                <a:schemeClr val="bg1">
                  <a:lumMod val="85000"/>
                </a:schemeClr>
              </a:solidFill>
            </a:ln>
          </c:spPr>
        </c:minorGridlines>
        <c:numFmt formatCode="General" sourceLinked="0"/>
        <c:majorTickMark val="out"/>
        <c:minorTickMark val="none"/>
        <c:tickLblPos val="low"/>
        <c:spPr>
          <a:ln>
            <a:solidFill>
              <a:schemeClr val="bg2">
                <a:lumMod val="25000"/>
              </a:schemeClr>
            </a:solidFill>
          </a:ln>
        </c:spPr>
        <c:txPr>
          <a:bodyPr/>
          <a:lstStyle/>
          <a:p>
            <a:pPr>
              <a:defRPr sz="800"/>
            </a:pPr>
            <a:endParaRPr lang="es-BO"/>
          </a:p>
        </c:txPr>
        <c:crossAx val="-1715386816"/>
        <c:crosses val="autoZero"/>
        <c:auto val="1"/>
        <c:lblAlgn val="ctr"/>
        <c:lblOffset val="100"/>
        <c:noMultiLvlLbl val="0"/>
      </c:catAx>
      <c:valAx>
        <c:axId val="-1715386816"/>
        <c:scaling>
          <c:orientation val="minMax"/>
        </c:scaling>
        <c:delete val="0"/>
        <c:axPos val="b"/>
        <c:majorGridlines>
          <c:spPr>
            <a:ln>
              <a:solidFill>
                <a:schemeClr val="bg1">
                  <a:lumMod val="85000"/>
                </a:schemeClr>
              </a:solidFill>
            </a:ln>
          </c:spPr>
        </c:majorGridlines>
        <c:numFmt formatCode="#,##0_ ;[Red]\-#,##0\ " sourceLinked="0"/>
        <c:majorTickMark val="out"/>
        <c:minorTickMark val="none"/>
        <c:tickLblPos val="nextTo"/>
        <c:spPr>
          <a:ln>
            <a:solidFill>
              <a:schemeClr val="bg1">
                <a:lumMod val="75000"/>
              </a:schemeClr>
            </a:solidFill>
          </a:ln>
        </c:spPr>
        <c:crossAx val="-1715196336"/>
        <c:crosses val="max"/>
        <c:crossBetween val="between"/>
        <c:dispUnits>
          <c:builtInUnit val="thousands"/>
          <c:dispUnitsLbl>
            <c:layout>
              <c:manualLayout>
                <c:xMode val="edge"/>
                <c:yMode val="edge"/>
                <c:x val="0.80176935119952131"/>
                <c:y val="0.89577549884836205"/>
              </c:manualLayout>
            </c:layout>
            <c:txPr>
              <a:bodyPr/>
              <a:lstStyle/>
              <a:p>
                <a:pPr>
                  <a:defRPr sz="800" b="0"/>
                </a:pPr>
                <a:endParaRPr lang="es-BO"/>
              </a:p>
            </c:txPr>
          </c:dispUnitsLbl>
        </c:dispUnits>
      </c:valAx>
      <c:spPr>
        <a:ln>
          <a:solidFill>
            <a:schemeClr val="bg1">
              <a:lumMod val="75000"/>
            </a:schemeClr>
          </a:solidFill>
        </a:ln>
      </c:spPr>
    </c:plotArea>
    <c:plotVisOnly val="1"/>
    <c:dispBlanksAs val="gap"/>
    <c:showDLblsOverMax val="0"/>
  </c:chart>
  <c:spPr>
    <a:ln>
      <a:solidFill>
        <a:schemeClr val="bg1">
          <a:lumMod val="75000"/>
        </a:schemeClr>
      </a:solidFill>
    </a:ln>
  </c:spPr>
  <c:txPr>
    <a:bodyPr/>
    <a:lstStyle/>
    <a:p>
      <a:pPr>
        <a:defRPr>
          <a:solidFill>
            <a:schemeClr val="bg1">
              <a:lumMod val="65000"/>
            </a:schemeClr>
          </a:solidFill>
          <a:latin typeface="Segoe UI" panose="020B0502040204020203" pitchFamily="34" charset="0"/>
          <a:ea typeface="Segoe UI" panose="020B0502040204020203" pitchFamily="34" charset="0"/>
          <a:cs typeface="Segoe UI" panose="020B0502040204020203" pitchFamily="34" charset="0"/>
        </a:defRPr>
      </a:pPr>
      <a:endParaRPr lang="es-BO"/>
    </a:p>
  </c:txPr>
  <c:printSettings>
    <c:headerFooter/>
    <c:pageMargins b="0.75000000000000655" l="0.70000000000000062" r="0.70000000000000062" t="0.7500000000000065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200"/>
            </a:pPr>
            <a:r>
              <a:rPr lang="en-US" sz="1200"/>
              <a:t>Ventas por zona</a:t>
            </a:r>
          </a:p>
        </c:rich>
      </c:tx>
      <c:layout>
        <c:manualLayout>
          <c:xMode val="edge"/>
          <c:yMode val="edge"/>
          <c:x val="0.41913683249285411"/>
          <c:y val="2.7940394547455769E-2"/>
        </c:manualLayout>
      </c:layout>
      <c:overlay val="1"/>
    </c:title>
    <c:autoTitleDeleted val="0"/>
    <c:plotArea>
      <c:layout>
        <c:manualLayout>
          <c:layoutTarget val="inner"/>
          <c:xMode val="edge"/>
          <c:yMode val="edge"/>
          <c:x val="0.13571969550933308"/>
          <c:y val="0.14922122623945364"/>
          <c:w val="0.79916628617547258"/>
          <c:h val="0.65444483955634591"/>
        </c:manualLayout>
      </c:layout>
      <c:barChart>
        <c:barDir val="col"/>
        <c:grouping val="clustered"/>
        <c:varyColors val="0"/>
        <c:ser>
          <c:idx val="3"/>
          <c:order val="0"/>
          <c:spPr>
            <a:solidFill>
              <a:schemeClr val="accent3">
                <a:lumMod val="60000"/>
                <a:lumOff val="40000"/>
              </a:schemeClr>
            </a:solidFill>
            <a:ln w="3175">
              <a:solidFill>
                <a:schemeClr val="bg1">
                  <a:lumMod val="50000"/>
                </a:schemeClr>
              </a:solidFill>
            </a:ln>
            <a:effectLst/>
            <a:scene3d>
              <a:camera prst="orthographicFront"/>
              <a:lightRig rig="threePt" dir="t"/>
            </a:scene3d>
            <a:sp3d/>
          </c:spPr>
          <c:invertIfNegative val="0"/>
          <c:dPt>
            <c:idx val="0"/>
            <c:invertIfNegative val="0"/>
            <c:bubble3D val="0"/>
            <c:spPr>
              <a:solidFill>
                <a:schemeClr val="accent3">
                  <a:lumMod val="40000"/>
                  <a:lumOff val="60000"/>
                </a:schemeClr>
              </a:solidFill>
              <a:ln w="3175">
                <a:solidFill>
                  <a:schemeClr val="bg1">
                    <a:lumMod val="50000"/>
                  </a:schemeClr>
                </a:solidFill>
              </a:ln>
              <a:effectLst/>
              <a:scene3d>
                <a:camera prst="orthographicFront"/>
                <a:lightRig rig="threePt" dir="t"/>
              </a:scene3d>
              <a:sp3d/>
            </c:spPr>
          </c:dPt>
          <c:dPt>
            <c:idx val="1"/>
            <c:invertIfNegative val="0"/>
            <c:bubble3D val="0"/>
            <c:spPr>
              <a:solidFill>
                <a:schemeClr val="tx2">
                  <a:lumMod val="40000"/>
                  <a:lumOff val="60000"/>
                </a:schemeClr>
              </a:solidFill>
              <a:ln w="3175">
                <a:solidFill>
                  <a:schemeClr val="bg1">
                    <a:lumMod val="50000"/>
                  </a:schemeClr>
                </a:solidFill>
              </a:ln>
              <a:effectLst/>
              <a:scene3d>
                <a:camera prst="orthographicFront"/>
                <a:lightRig rig="threePt" dir="t"/>
              </a:scene3d>
              <a:sp3d/>
            </c:spPr>
          </c:dPt>
          <c:dPt>
            <c:idx val="2"/>
            <c:invertIfNegative val="0"/>
            <c:bubble3D val="0"/>
            <c:spPr>
              <a:solidFill>
                <a:schemeClr val="bg2">
                  <a:lumMod val="75000"/>
                </a:schemeClr>
              </a:solidFill>
              <a:ln w="3175">
                <a:solidFill>
                  <a:schemeClr val="bg1">
                    <a:lumMod val="50000"/>
                  </a:schemeClr>
                </a:solidFill>
              </a:ln>
              <a:effectLst/>
              <a:scene3d>
                <a:camera prst="orthographicFront"/>
                <a:lightRig rig="threePt" dir="t"/>
              </a:scene3d>
              <a:sp3d/>
            </c:spPr>
          </c:dPt>
          <c:dPt>
            <c:idx val="3"/>
            <c:invertIfNegative val="0"/>
            <c:bubble3D val="0"/>
            <c:spPr>
              <a:solidFill>
                <a:schemeClr val="accent2">
                  <a:lumMod val="40000"/>
                  <a:lumOff val="60000"/>
                </a:schemeClr>
              </a:solidFill>
              <a:ln w="3175">
                <a:solidFill>
                  <a:schemeClr val="bg1">
                    <a:lumMod val="50000"/>
                  </a:schemeClr>
                </a:solidFill>
              </a:ln>
              <a:effectLst/>
              <a:scene3d>
                <a:camera prst="orthographicFront"/>
                <a:lightRig rig="threePt" dir="t"/>
              </a:scene3d>
              <a:sp3d/>
            </c:spPr>
          </c:dPt>
          <c:dPt>
            <c:idx val="4"/>
            <c:invertIfNegative val="0"/>
            <c:bubble3D val="0"/>
            <c:spPr>
              <a:solidFill>
                <a:schemeClr val="accent4">
                  <a:lumMod val="40000"/>
                  <a:lumOff val="60000"/>
                </a:schemeClr>
              </a:solidFill>
              <a:ln w="3175">
                <a:solidFill>
                  <a:schemeClr val="bg1">
                    <a:lumMod val="50000"/>
                  </a:schemeClr>
                </a:solidFill>
              </a:ln>
              <a:effectLst/>
              <a:scene3d>
                <a:camera prst="orthographicFront"/>
                <a:lightRig rig="threePt" dir="t"/>
              </a:scene3d>
              <a:sp3d/>
            </c:spPr>
          </c:dPt>
          <c:dPt>
            <c:idx val="5"/>
            <c:invertIfNegative val="0"/>
            <c:bubble3D val="0"/>
            <c:spPr>
              <a:solidFill>
                <a:schemeClr val="accent6">
                  <a:lumMod val="40000"/>
                  <a:lumOff val="60000"/>
                </a:schemeClr>
              </a:solidFill>
              <a:ln w="3175">
                <a:solidFill>
                  <a:schemeClr val="bg1">
                    <a:lumMod val="50000"/>
                  </a:schemeClr>
                </a:solidFill>
              </a:ln>
              <a:effectLst/>
              <a:scene3d>
                <a:camera prst="orthographicFront"/>
                <a:lightRig rig="threePt" dir="t"/>
              </a:scene3d>
              <a:sp3d/>
            </c:spPr>
          </c:dPt>
          <c:dPt>
            <c:idx val="6"/>
            <c:invertIfNegative val="0"/>
            <c:bubble3D val="0"/>
            <c:spPr>
              <a:solidFill>
                <a:schemeClr val="accent6">
                  <a:lumMod val="60000"/>
                  <a:lumOff val="40000"/>
                </a:schemeClr>
              </a:solidFill>
              <a:ln w="3175">
                <a:solidFill>
                  <a:schemeClr val="bg1">
                    <a:lumMod val="50000"/>
                  </a:schemeClr>
                </a:solidFill>
              </a:ln>
              <a:effectLst/>
              <a:scene3d>
                <a:camera prst="orthographicFront"/>
                <a:lightRig rig="threePt" dir="t"/>
              </a:scene3d>
              <a:sp3d/>
            </c:spPr>
          </c:dPt>
          <c:dPt>
            <c:idx val="7"/>
            <c:invertIfNegative val="0"/>
            <c:bubble3D val="0"/>
            <c:spPr>
              <a:solidFill>
                <a:srgbClr val="FFFF99"/>
              </a:solidFill>
              <a:ln w="3175">
                <a:solidFill>
                  <a:schemeClr val="bg1">
                    <a:lumMod val="50000"/>
                  </a:schemeClr>
                </a:solidFill>
              </a:ln>
              <a:effectLst/>
              <a:scene3d>
                <a:camera prst="orthographicFront"/>
                <a:lightRig rig="threePt" dir="t"/>
              </a:scene3d>
              <a:sp3d/>
            </c:spPr>
          </c:dPt>
          <c:dPt>
            <c:idx val="8"/>
            <c:invertIfNegative val="0"/>
            <c:bubble3D val="0"/>
            <c:spPr>
              <a:solidFill>
                <a:schemeClr val="bg1">
                  <a:lumMod val="75000"/>
                </a:schemeClr>
              </a:solidFill>
              <a:ln w="3175">
                <a:solidFill>
                  <a:schemeClr val="bg1">
                    <a:lumMod val="50000"/>
                  </a:schemeClr>
                </a:solidFill>
              </a:ln>
              <a:effectLst/>
              <a:scene3d>
                <a:camera prst="orthographicFront"/>
                <a:lightRig rig="threePt" dir="t"/>
              </a:scene3d>
              <a:sp3d/>
            </c:spPr>
          </c:dPt>
          <c:val>
            <c:numRef>
              <c:f>'2e'!$G$47:$G$56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4"/>
        <c:axId val="-1256797152"/>
        <c:axId val="-1256787904"/>
      </c:barChart>
      <c:catAx>
        <c:axId val="-1256797152"/>
        <c:scaling>
          <c:orientation val="minMax"/>
        </c:scaling>
        <c:delete val="0"/>
        <c:axPos val="b"/>
        <c:minorGridlines>
          <c:spPr>
            <a:ln>
              <a:solidFill>
                <a:schemeClr val="bg1">
                  <a:lumMod val="85000"/>
                </a:schemeClr>
              </a:solidFill>
            </a:ln>
          </c:spPr>
        </c:minorGridlines>
        <c:title>
          <c:tx>
            <c:rich>
              <a:bodyPr/>
              <a:lstStyle/>
              <a:p>
                <a:pPr>
                  <a:defRPr sz="800" b="0"/>
                </a:pPr>
                <a:r>
                  <a:rPr lang="es-ES" sz="800" b="0"/>
                  <a:t>Zonas</a:t>
                </a:r>
              </a:p>
            </c:rich>
          </c:tx>
          <c:layout>
            <c:manualLayout>
              <c:xMode val="edge"/>
              <c:yMode val="edge"/>
              <c:x val="0.84729489081841036"/>
              <c:y val="0.89370214207095067"/>
            </c:manualLayout>
          </c:layout>
          <c:overlay val="0"/>
        </c:title>
        <c:majorTickMark val="out"/>
        <c:minorTickMark val="none"/>
        <c:tickLblPos val="low"/>
        <c:spPr>
          <a:ln>
            <a:solidFill>
              <a:schemeClr val="bg2">
                <a:lumMod val="25000"/>
              </a:schemeClr>
            </a:solidFill>
          </a:ln>
        </c:spPr>
        <c:crossAx val="-1256787904"/>
        <c:crosses val="autoZero"/>
        <c:auto val="1"/>
        <c:lblAlgn val="ctr"/>
        <c:lblOffset val="100"/>
        <c:noMultiLvlLbl val="0"/>
      </c:catAx>
      <c:valAx>
        <c:axId val="-1256787904"/>
        <c:scaling>
          <c:orientation val="minMax"/>
        </c:scaling>
        <c:delete val="0"/>
        <c:axPos val="l"/>
        <c:majorGridlines>
          <c:spPr>
            <a:ln>
              <a:solidFill>
                <a:schemeClr val="bg1">
                  <a:lumMod val="85000"/>
                </a:schemeClr>
              </a:solidFill>
            </a:ln>
          </c:spPr>
        </c:majorGridlines>
        <c:numFmt formatCode="#,##0_ ;[Red]\-#,##0\ " sourceLinked="0"/>
        <c:majorTickMark val="out"/>
        <c:minorTickMark val="none"/>
        <c:tickLblPos val="nextTo"/>
        <c:spPr>
          <a:ln>
            <a:solidFill>
              <a:schemeClr val="bg1">
                <a:lumMod val="75000"/>
              </a:schemeClr>
            </a:solidFill>
          </a:ln>
        </c:spPr>
        <c:crossAx val="-1256797152"/>
        <c:crosses val="autoZero"/>
        <c:crossBetween val="between"/>
        <c:dispUnits>
          <c:builtInUnit val="thousands"/>
          <c:dispUnitsLbl>
            <c:txPr>
              <a:bodyPr/>
              <a:lstStyle/>
              <a:p>
                <a:pPr>
                  <a:defRPr sz="800" b="0"/>
                </a:pPr>
                <a:endParaRPr lang="es-BO"/>
              </a:p>
            </c:txPr>
          </c:dispUnitsLbl>
        </c:dispUnits>
      </c:valAx>
      <c:spPr>
        <a:ln>
          <a:solidFill>
            <a:schemeClr val="bg1">
              <a:lumMod val="75000"/>
            </a:schemeClr>
          </a:solidFill>
        </a:ln>
      </c:spPr>
    </c:plotArea>
    <c:plotVisOnly val="1"/>
    <c:dispBlanksAs val="gap"/>
    <c:showDLblsOverMax val="0"/>
  </c:chart>
  <c:spPr>
    <a:ln>
      <a:solidFill>
        <a:schemeClr val="bg1">
          <a:lumMod val="75000"/>
        </a:schemeClr>
      </a:solidFill>
    </a:ln>
  </c:spPr>
  <c:txPr>
    <a:bodyPr/>
    <a:lstStyle/>
    <a:p>
      <a:pPr>
        <a:defRPr>
          <a:solidFill>
            <a:schemeClr val="bg1">
              <a:lumMod val="65000"/>
            </a:schemeClr>
          </a:solidFill>
          <a:latin typeface="Segoe UI" panose="020B0502040204020203" pitchFamily="34" charset="0"/>
          <a:ea typeface="Segoe UI" panose="020B0502040204020203" pitchFamily="34" charset="0"/>
          <a:cs typeface="Segoe UI" panose="020B0502040204020203" pitchFamily="34" charset="0"/>
        </a:defRPr>
      </a:pPr>
      <a:endParaRPr lang="es-BO"/>
    </a:p>
  </c:txPr>
  <c:printSettings>
    <c:headerFooter/>
    <c:pageMargins b="0.75000000000000611" l="0.70000000000000062" r="0.70000000000000062" t="0.750000000000006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189"/>
      <c:rAngAx val="0"/>
    </c:view3D>
    <c:floor>
      <c:thickness val="0"/>
    </c:floor>
    <c:sideWall>
      <c:thickness val="0"/>
    </c:sideWall>
    <c:backWall>
      <c:thickness val="0"/>
    </c:backWall>
    <c:plotArea>
      <c:layout>
        <c:manualLayout>
          <c:layoutTarget val="inner"/>
          <c:xMode val="edge"/>
          <c:yMode val="edge"/>
          <c:x val="5.5764113823121889E-4"/>
          <c:y val="0.12308043847460252"/>
          <c:w val="0.7948729527088686"/>
          <c:h val="0.81344037877618269"/>
        </c:manualLayout>
      </c:layout>
      <c:pie3DChart>
        <c:varyColors val="1"/>
        <c:ser>
          <c:idx val="0"/>
          <c:order val="0"/>
          <c:spPr>
            <a:effectLst>
              <a:innerShdw blurRad="63500" dist="50800" dir="5400000">
                <a:prstClr val="black">
                  <a:alpha val="50000"/>
                </a:prstClr>
              </a:innerShdw>
            </a:effectLst>
            <a:scene3d>
              <a:camera prst="orthographicFront"/>
              <a:lightRig rig="threePt" dir="t"/>
            </a:scene3d>
            <a:sp3d prstMaterial="metal">
              <a:bevelB w="114300" prst="hardEdge"/>
            </a:sp3d>
          </c:spPr>
          <c:explosion val="15"/>
          <c:dPt>
            <c:idx val="0"/>
            <c:bubble3D val="0"/>
            <c:spPr>
              <a:solidFill>
                <a:srgbClr val="92D050"/>
              </a:solidFill>
              <a:effectLst>
                <a:innerShdw blurRad="63500" dist="50800" dir="5400000">
                  <a:prstClr val="black">
                    <a:alpha val="50000"/>
                  </a:prstClr>
                </a:innerShdw>
              </a:effectLst>
              <a:scene3d>
                <a:camera prst="orthographicFront"/>
                <a:lightRig rig="threePt" dir="t"/>
              </a:scene3d>
              <a:sp3d prstMaterial="metal">
                <a:bevelB w="114300" prst="hardEdge"/>
              </a:sp3d>
            </c:spPr>
          </c:dPt>
          <c:dPt>
            <c:idx val="1"/>
            <c:bubble3D val="0"/>
            <c:spPr>
              <a:solidFill>
                <a:schemeClr val="bg1">
                  <a:lumMod val="65000"/>
                </a:schemeClr>
              </a:solidFill>
              <a:effectLst>
                <a:innerShdw blurRad="63500" dist="50800" dir="5400000">
                  <a:prstClr val="black">
                    <a:alpha val="50000"/>
                  </a:prstClr>
                </a:innerShdw>
              </a:effectLst>
              <a:scene3d>
                <a:camera prst="orthographicFront"/>
                <a:lightRig rig="threePt" dir="t"/>
              </a:scene3d>
              <a:sp3d prstMaterial="metal">
                <a:bevelB w="114300" prst="hardEdge"/>
              </a:sp3d>
            </c:spPr>
          </c:dPt>
          <c:dPt>
            <c:idx val="2"/>
            <c:bubble3D val="0"/>
            <c:spPr>
              <a:solidFill>
                <a:srgbClr val="C00000"/>
              </a:solidFill>
              <a:effectLst>
                <a:innerShdw blurRad="63500" dist="50800" dir="5400000">
                  <a:prstClr val="black">
                    <a:alpha val="50000"/>
                  </a:prstClr>
                </a:innerShdw>
              </a:effectLst>
              <a:scene3d>
                <a:camera prst="orthographicFront"/>
                <a:lightRig rig="threePt" dir="t"/>
              </a:scene3d>
              <a:sp3d prstMaterial="metal">
                <a:bevelB w="114300" prst="hardEdge"/>
              </a:sp3d>
            </c:spPr>
          </c:dPt>
          <c:cat>
            <c:strRef>
              <c:f>('1b'!$D$31:$E$31,'1b'!$D$34:$E$34,'1b'!$D$35:$E$35)</c:f>
              <c:strCache>
                <c:ptCount val="3"/>
                <c:pt idx="0">
                  <c:v>Ventas</c:v>
                </c:pt>
                <c:pt idx="1">
                  <c:v>Total Costes</c:v>
                </c:pt>
                <c:pt idx="2">
                  <c:v>Resultado </c:v>
                </c:pt>
              </c:strCache>
            </c:strRef>
          </c:cat>
          <c:val>
            <c:numRef>
              <c:f>('1b'!$F$31,'1b'!$F$34,'1b'!$F$35)</c:f>
              <c:numCache>
                <c:formatCode>_-* #,##0.00\ _€_-;\-* #,##0.00\ _€_-;_-* "-"??\ _€_-;_-@_-</c:formatCode>
                <c:ptCount val="3"/>
                <c:pt idx="0">
                  <c:v>0</c:v>
                </c:pt>
                <c:pt idx="1">
                  <c:v>0</c:v>
                </c:pt>
                <c:pt idx="2">
                  <c:v>0</c:v>
                </c:pt>
              </c:numCache>
            </c:numRef>
          </c:val>
        </c:ser>
        <c:ser>
          <c:idx val="1"/>
          <c:order val="1"/>
          <c:explosion val="25"/>
          <c:cat>
            <c:strRef>
              <c:f>('1b'!$D$31:$E$31,'1b'!$D$34:$E$34,'1b'!$D$35:$E$35)</c:f>
              <c:strCache>
                <c:ptCount val="3"/>
                <c:pt idx="0">
                  <c:v>Ventas</c:v>
                </c:pt>
                <c:pt idx="1">
                  <c:v>Total Costes</c:v>
                </c:pt>
                <c:pt idx="2">
                  <c:v>Resultado </c:v>
                </c:pt>
              </c:strCache>
            </c:strRef>
          </c:cat>
          <c:val>
            <c:numRef>
              <c:f>('1b'!$G$31,'1b'!$G$34,'1b'!$G$35)</c:f>
              <c:numCache>
                <c:formatCode>_-* #,##0.00\ _€_-;\-* #,##0.00\ _€_-;_-* "-"??\ _€_-;_-@_-</c:formatCode>
                <c:ptCount val="3"/>
              </c:numCache>
            </c:numRef>
          </c:val>
        </c:ser>
        <c:dLbls>
          <c:showLegendKey val="0"/>
          <c:showVal val="0"/>
          <c:showCatName val="0"/>
          <c:showSerName val="0"/>
          <c:showPercent val="0"/>
          <c:showBubbleSize val="0"/>
          <c:showLeaderLines val="1"/>
        </c:dLbls>
      </c:pie3DChart>
    </c:plotArea>
    <c:legend>
      <c:legendPos val="r"/>
      <c:layout>
        <c:manualLayout>
          <c:xMode val="edge"/>
          <c:yMode val="edge"/>
          <c:x val="0.77140556355186785"/>
          <c:y val="3.8624466059389628E-2"/>
          <c:w val="0.21186802723645223"/>
          <c:h val="0.23998559003653971"/>
        </c:manualLayout>
      </c:layout>
      <c:overlay val="0"/>
      <c:txPr>
        <a:bodyPr/>
        <a:lstStyle/>
        <a:p>
          <a:pPr rtl="0">
            <a:defRPr sz="800">
              <a:latin typeface="Segoe UI" panose="020B0502040204020203" pitchFamily="34" charset="0"/>
              <a:ea typeface="Segoe UI" panose="020B0502040204020203" pitchFamily="34" charset="0"/>
              <a:cs typeface="Segoe UI" panose="020B0502040204020203" pitchFamily="34" charset="0"/>
            </a:defRPr>
          </a:pPr>
          <a:endParaRPr lang="es-BO"/>
        </a:p>
      </c:txPr>
    </c:legend>
    <c:plotVisOnly val="1"/>
    <c:dispBlanksAs val="zero"/>
    <c:showDLblsOverMax val="0"/>
  </c:chart>
  <c:spPr>
    <a:solidFill>
      <a:schemeClr val="accent3">
        <a:lumMod val="20000"/>
        <a:lumOff val="80000"/>
      </a:schemeClr>
    </a:solidFill>
    <a:ln>
      <a:noFill/>
    </a:ln>
  </c:spPr>
  <c:printSettings>
    <c:headerFooter/>
    <c:pageMargins b="0.75000000000000433" l="0.70000000000000062" r="0.70000000000000062" t="0.750000000000004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200"/>
            </a:pPr>
            <a:r>
              <a:rPr lang="en-US" sz="1200"/>
              <a:t>Ventas  y costes</a:t>
            </a:r>
          </a:p>
        </c:rich>
      </c:tx>
      <c:layout>
        <c:manualLayout>
          <c:xMode val="edge"/>
          <c:yMode val="edge"/>
          <c:x val="0.23080831311026836"/>
          <c:y val="1.8713450292397803E-2"/>
        </c:manualLayout>
      </c:layout>
      <c:overlay val="1"/>
    </c:title>
    <c:autoTitleDeleted val="0"/>
    <c:plotArea>
      <c:layout>
        <c:manualLayout>
          <c:layoutTarget val="inner"/>
          <c:xMode val="edge"/>
          <c:yMode val="edge"/>
          <c:x val="0.12155680187766167"/>
          <c:y val="0.14434848275544573"/>
          <c:w val="0.8193988996050886"/>
          <c:h val="0.69756669889947953"/>
        </c:manualLayout>
      </c:layout>
      <c:barChart>
        <c:barDir val="col"/>
        <c:grouping val="clustered"/>
        <c:varyColors val="0"/>
        <c:ser>
          <c:idx val="3"/>
          <c:order val="0"/>
          <c:tx>
            <c:v>Coste Ventas</c:v>
          </c:tx>
          <c:spPr>
            <a:solidFill>
              <a:schemeClr val="accent3">
                <a:lumMod val="20000"/>
                <a:lumOff val="80000"/>
              </a:schemeClr>
            </a:solidFill>
            <a:ln w="9525">
              <a:solidFill>
                <a:schemeClr val="accent3">
                  <a:lumMod val="75000"/>
                </a:schemeClr>
              </a:solidFill>
            </a:ln>
            <a:effectLst>
              <a:innerShdw blurRad="114300">
                <a:prstClr val="black"/>
              </a:innerShdw>
            </a:effectLst>
            <a:scene3d>
              <a:camera prst="orthographicFront"/>
              <a:lightRig rig="threePt" dir="t"/>
            </a:scene3d>
            <a:sp3d/>
          </c:spPr>
          <c:invertIfNegative val="0"/>
          <c:val>
            <c:numRef>
              <c:f>'2a'!$J$52:$U$52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0"/>
          <c:order val="1"/>
          <c:tx>
            <c:v>Ventas</c:v>
          </c:tx>
          <c:spPr>
            <a:solidFill>
              <a:srgbClr val="92D050"/>
            </a:solidFill>
            <a:ln w="9525">
              <a:solidFill>
                <a:schemeClr val="accent3">
                  <a:lumMod val="75000"/>
                </a:schemeClr>
              </a:solidFill>
            </a:ln>
            <a:effectLst>
              <a:innerShdw blurRad="114300">
                <a:prstClr val="black"/>
              </a:innerShdw>
            </a:effectLst>
          </c:spPr>
          <c:invertIfNegative val="0"/>
          <c:val>
            <c:numRef>
              <c:f>'2a'!$J$29:$U$29</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30"/>
        <c:overlap val="9"/>
        <c:axId val="-1714344608"/>
        <c:axId val="-1714342432"/>
      </c:barChart>
      <c:catAx>
        <c:axId val="-1714344608"/>
        <c:scaling>
          <c:orientation val="minMax"/>
        </c:scaling>
        <c:delete val="0"/>
        <c:axPos val="b"/>
        <c:minorGridlines>
          <c:spPr>
            <a:ln>
              <a:solidFill>
                <a:schemeClr val="bg1">
                  <a:lumMod val="85000"/>
                </a:schemeClr>
              </a:solidFill>
            </a:ln>
          </c:spPr>
        </c:minorGridlines>
        <c:title>
          <c:tx>
            <c:rich>
              <a:bodyPr/>
              <a:lstStyle/>
              <a:p>
                <a:pPr>
                  <a:defRPr sz="900" b="0"/>
                </a:pPr>
                <a:r>
                  <a:rPr lang="en-US" sz="900" b="0"/>
                  <a:t>Meses</a:t>
                </a:r>
              </a:p>
            </c:rich>
          </c:tx>
          <c:layout>
            <c:manualLayout>
              <c:xMode val="edge"/>
              <c:yMode val="edge"/>
              <c:x val="0.88602004946370061"/>
              <c:y val="0.91592982456140493"/>
            </c:manualLayout>
          </c:layout>
          <c:overlay val="0"/>
        </c:title>
        <c:majorTickMark val="out"/>
        <c:minorTickMark val="none"/>
        <c:tickLblPos val="low"/>
        <c:spPr>
          <a:ln>
            <a:solidFill>
              <a:schemeClr val="bg1">
                <a:lumMod val="75000"/>
              </a:schemeClr>
            </a:solidFill>
          </a:ln>
        </c:spPr>
        <c:txPr>
          <a:bodyPr/>
          <a:lstStyle/>
          <a:p>
            <a:pPr>
              <a:defRPr sz="900"/>
            </a:pPr>
            <a:endParaRPr lang="es-BO"/>
          </a:p>
        </c:txPr>
        <c:crossAx val="-1714342432"/>
        <c:crosses val="autoZero"/>
        <c:auto val="1"/>
        <c:lblAlgn val="ctr"/>
        <c:lblOffset val="100"/>
        <c:noMultiLvlLbl val="0"/>
      </c:catAx>
      <c:valAx>
        <c:axId val="-1714342432"/>
        <c:scaling>
          <c:orientation val="minMax"/>
        </c:scaling>
        <c:delete val="0"/>
        <c:axPos val="l"/>
        <c:majorGridlines>
          <c:spPr>
            <a:ln>
              <a:solidFill>
                <a:schemeClr val="bg1">
                  <a:lumMod val="85000"/>
                </a:schemeClr>
              </a:solidFill>
            </a:ln>
          </c:spPr>
        </c:majorGridlines>
        <c:numFmt formatCode="#,##0_ ;[Red]\-#,##0\ " sourceLinked="0"/>
        <c:majorTickMark val="out"/>
        <c:minorTickMark val="none"/>
        <c:tickLblPos val="nextTo"/>
        <c:spPr>
          <a:ln>
            <a:solidFill>
              <a:schemeClr val="bg1">
                <a:lumMod val="75000"/>
              </a:schemeClr>
            </a:solidFill>
          </a:ln>
        </c:spPr>
        <c:crossAx val="-1714344608"/>
        <c:crosses val="autoZero"/>
        <c:crossBetween val="between"/>
        <c:dispUnits>
          <c:builtInUnit val="thousands"/>
          <c:dispUnitsLbl/>
        </c:dispUnits>
      </c:valAx>
      <c:spPr>
        <a:ln>
          <a:solidFill>
            <a:schemeClr val="bg1">
              <a:lumMod val="75000"/>
            </a:schemeClr>
          </a:solidFill>
        </a:ln>
      </c:spPr>
    </c:plotArea>
    <c:legend>
      <c:legendPos val="t"/>
      <c:layout>
        <c:manualLayout>
          <c:xMode val="edge"/>
          <c:yMode val="edge"/>
          <c:x val="0.71848318242224629"/>
          <c:y val="3.7426900584795621E-2"/>
          <c:w val="0.20859308634023124"/>
          <c:h val="7.3297416770272142E-2"/>
        </c:manualLayout>
      </c:layout>
      <c:overlay val="0"/>
      <c:txPr>
        <a:bodyPr/>
        <a:lstStyle/>
        <a:p>
          <a:pPr>
            <a:defRPr sz="800"/>
          </a:pPr>
          <a:endParaRPr lang="es-BO"/>
        </a:p>
      </c:txPr>
    </c:legend>
    <c:plotVisOnly val="1"/>
    <c:dispBlanksAs val="gap"/>
    <c:showDLblsOverMax val="0"/>
  </c:chart>
  <c:spPr>
    <a:ln>
      <a:solidFill>
        <a:schemeClr val="bg1">
          <a:lumMod val="75000"/>
        </a:schemeClr>
      </a:solidFill>
    </a:ln>
  </c:spPr>
  <c:txPr>
    <a:bodyPr/>
    <a:lstStyle/>
    <a:p>
      <a:pPr>
        <a:defRPr>
          <a:solidFill>
            <a:schemeClr val="bg1">
              <a:lumMod val="65000"/>
            </a:schemeClr>
          </a:solidFill>
          <a:latin typeface="Segoe UI" panose="020B0502040204020203" pitchFamily="34" charset="0"/>
          <a:ea typeface="Segoe UI" panose="020B0502040204020203" pitchFamily="34" charset="0"/>
          <a:cs typeface="Segoe UI" panose="020B0502040204020203" pitchFamily="34" charset="0"/>
        </a:defRPr>
      </a:pPr>
      <a:endParaRPr lang="es-BO"/>
    </a:p>
  </c:txPr>
  <c:printSettings>
    <c:headerFooter/>
    <c:pageMargins b="0.75000000000000655" l="0.70000000000000062" r="0.70000000000000062" t="0.750000000000006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200"/>
            </a:pPr>
            <a:r>
              <a:rPr lang="en-US" sz="1200"/>
              <a:t>Ventas en unidades</a:t>
            </a:r>
          </a:p>
        </c:rich>
      </c:tx>
      <c:layout>
        <c:manualLayout>
          <c:xMode val="edge"/>
          <c:yMode val="edge"/>
          <c:x val="0.40490596318772354"/>
          <c:y val="1.8713360130682966E-2"/>
        </c:manualLayout>
      </c:layout>
      <c:overlay val="1"/>
    </c:title>
    <c:autoTitleDeleted val="0"/>
    <c:plotArea>
      <c:layout>
        <c:manualLayout>
          <c:layoutTarget val="inner"/>
          <c:xMode val="edge"/>
          <c:yMode val="edge"/>
          <c:x val="0.12155680187766167"/>
          <c:y val="0.14434848275544584"/>
          <c:w val="0.81939889960508883"/>
          <c:h val="0.69756669889947953"/>
        </c:manualLayout>
      </c:layout>
      <c:lineChart>
        <c:grouping val="standard"/>
        <c:varyColors val="0"/>
        <c:ser>
          <c:idx val="3"/>
          <c:order val="0"/>
          <c:tx>
            <c:v>Ventas unidades</c:v>
          </c:tx>
          <c:spPr>
            <a:ln w="38100">
              <a:solidFill>
                <a:schemeClr val="accent3">
                  <a:lumMod val="75000"/>
                </a:schemeClr>
              </a:solidFill>
            </a:ln>
            <a:effectLst>
              <a:innerShdw blurRad="114300">
                <a:prstClr val="black"/>
              </a:innerShdw>
            </a:effectLst>
          </c:spPr>
          <c:marker>
            <c:symbol val="circle"/>
            <c:size val="8"/>
            <c:spPr>
              <a:solidFill>
                <a:schemeClr val="bg1"/>
              </a:solidFill>
              <a:ln>
                <a:solidFill>
                  <a:srgbClr val="9BBB59">
                    <a:lumMod val="75000"/>
                  </a:srgbClr>
                </a:solidFill>
              </a:ln>
            </c:spPr>
          </c:marker>
          <c:val>
            <c:numRef>
              <c:f>'2a'!$J$6:$U$6</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1"/>
        </c:ser>
        <c:dLbls>
          <c:showLegendKey val="0"/>
          <c:showVal val="0"/>
          <c:showCatName val="0"/>
          <c:showSerName val="0"/>
          <c:showPercent val="0"/>
          <c:showBubbleSize val="0"/>
        </c:dLbls>
        <c:marker val="1"/>
        <c:smooth val="0"/>
        <c:axId val="-1714357120"/>
        <c:axId val="-1714354400"/>
      </c:lineChart>
      <c:catAx>
        <c:axId val="-1714357120"/>
        <c:scaling>
          <c:orientation val="minMax"/>
        </c:scaling>
        <c:delete val="0"/>
        <c:axPos val="b"/>
        <c:minorGridlines>
          <c:spPr>
            <a:ln>
              <a:solidFill>
                <a:schemeClr val="bg1">
                  <a:lumMod val="85000"/>
                </a:schemeClr>
              </a:solidFill>
            </a:ln>
          </c:spPr>
        </c:minorGridlines>
        <c:title>
          <c:tx>
            <c:rich>
              <a:bodyPr/>
              <a:lstStyle/>
              <a:p>
                <a:pPr>
                  <a:defRPr sz="900" b="0"/>
                </a:pPr>
                <a:r>
                  <a:rPr lang="en-US" sz="900" b="0"/>
                  <a:t>Meses</a:t>
                </a:r>
              </a:p>
            </c:rich>
          </c:tx>
          <c:overlay val="0"/>
        </c:title>
        <c:majorTickMark val="out"/>
        <c:minorTickMark val="none"/>
        <c:tickLblPos val="low"/>
        <c:spPr>
          <a:ln>
            <a:solidFill>
              <a:schemeClr val="bg1">
                <a:lumMod val="75000"/>
              </a:schemeClr>
            </a:solidFill>
          </a:ln>
        </c:spPr>
        <c:txPr>
          <a:bodyPr/>
          <a:lstStyle/>
          <a:p>
            <a:pPr>
              <a:defRPr sz="900"/>
            </a:pPr>
            <a:endParaRPr lang="es-BO"/>
          </a:p>
        </c:txPr>
        <c:crossAx val="-1714354400"/>
        <c:crosses val="autoZero"/>
        <c:auto val="1"/>
        <c:lblAlgn val="ctr"/>
        <c:lblOffset val="100"/>
        <c:noMultiLvlLbl val="0"/>
      </c:catAx>
      <c:valAx>
        <c:axId val="-1714354400"/>
        <c:scaling>
          <c:orientation val="minMax"/>
        </c:scaling>
        <c:delete val="0"/>
        <c:axPos val="l"/>
        <c:majorGridlines>
          <c:spPr>
            <a:ln>
              <a:solidFill>
                <a:schemeClr val="bg1">
                  <a:lumMod val="85000"/>
                </a:schemeClr>
              </a:solidFill>
            </a:ln>
          </c:spPr>
        </c:majorGridlines>
        <c:numFmt formatCode="#,##0_ ;[Red]\-#,##0\ " sourceLinked="0"/>
        <c:majorTickMark val="out"/>
        <c:minorTickMark val="none"/>
        <c:tickLblPos val="nextTo"/>
        <c:spPr>
          <a:ln>
            <a:solidFill>
              <a:schemeClr val="bg1">
                <a:lumMod val="75000"/>
              </a:schemeClr>
            </a:solidFill>
          </a:ln>
        </c:spPr>
        <c:crossAx val="-1714357120"/>
        <c:crosses val="autoZero"/>
        <c:crossBetween val="between"/>
        <c:dispUnits>
          <c:builtInUnit val="thousands"/>
          <c:dispUnitsLbl/>
        </c:dispUnits>
      </c:valAx>
      <c:spPr>
        <a:ln>
          <a:solidFill>
            <a:schemeClr val="bg1">
              <a:lumMod val="75000"/>
            </a:schemeClr>
          </a:solidFill>
        </a:ln>
      </c:spPr>
    </c:plotArea>
    <c:plotVisOnly val="1"/>
    <c:dispBlanksAs val="gap"/>
    <c:showDLblsOverMax val="0"/>
  </c:chart>
  <c:spPr>
    <a:ln>
      <a:solidFill>
        <a:schemeClr val="bg1">
          <a:lumMod val="75000"/>
        </a:schemeClr>
      </a:solidFill>
    </a:ln>
  </c:spPr>
  <c:txPr>
    <a:bodyPr/>
    <a:lstStyle/>
    <a:p>
      <a:pPr>
        <a:defRPr>
          <a:solidFill>
            <a:schemeClr val="bg1">
              <a:lumMod val="65000"/>
            </a:schemeClr>
          </a:solidFill>
          <a:latin typeface="Segoe UI" panose="020B0502040204020203" pitchFamily="34" charset="0"/>
          <a:ea typeface="Segoe UI" panose="020B0502040204020203" pitchFamily="34" charset="0"/>
          <a:cs typeface="Segoe UI" panose="020B0502040204020203" pitchFamily="34" charset="0"/>
        </a:defRPr>
      </a:pPr>
      <a:endParaRPr lang="es-BO"/>
    </a:p>
  </c:txPr>
  <c:printSettings>
    <c:headerFooter/>
    <c:pageMargins b="0.75000000000000677" l="0.70000000000000062" r="0.70000000000000062" t="0.75000000000000677"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200"/>
            </a:pPr>
            <a:r>
              <a:rPr lang="en-US" sz="1200"/>
              <a:t>Ventas  y costes</a:t>
            </a:r>
            <a:r>
              <a:rPr lang="en-US" sz="1200" baseline="0"/>
              <a:t> anuales</a:t>
            </a:r>
            <a:endParaRPr lang="en-US" sz="1200"/>
          </a:p>
        </c:rich>
      </c:tx>
      <c:layout>
        <c:manualLayout>
          <c:xMode val="edge"/>
          <c:yMode val="edge"/>
          <c:x val="0.23080831311026842"/>
          <c:y val="1.871345029239781E-2"/>
        </c:manualLayout>
      </c:layout>
      <c:overlay val="1"/>
    </c:title>
    <c:autoTitleDeleted val="0"/>
    <c:plotArea>
      <c:layout>
        <c:manualLayout>
          <c:layoutTarget val="inner"/>
          <c:xMode val="edge"/>
          <c:yMode val="edge"/>
          <c:x val="0.15775584613009391"/>
          <c:y val="0.14434848275544584"/>
          <c:w val="0.77515563948171773"/>
          <c:h val="0.68353161118018246"/>
        </c:manualLayout>
      </c:layout>
      <c:barChart>
        <c:barDir val="col"/>
        <c:grouping val="clustered"/>
        <c:varyColors val="0"/>
        <c:ser>
          <c:idx val="3"/>
          <c:order val="0"/>
          <c:tx>
            <c:v>Coste Ventas</c:v>
          </c:tx>
          <c:spPr>
            <a:solidFill>
              <a:schemeClr val="accent3">
                <a:lumMod val="20000"/>
                <a:lumOff val="80000"/>
              </a:schemeClr>
            </a:solidFill>
            <a:ln w="9525">
              <a:solidFill>
                <a:schemeClr val="accent3">
                  <a:lumMod val="75000"/>
                </a:schemeClr>
              </a:solidFill>
            </a:ln>
            <a:effectLst>
              <a:innerShdw blurRad="114300">
                <a:prstClr val="black"/>
              </a:innerShdw>
            </a:effectLst>
            <a:scene3d>
              <a:camera prst="orthographicFront"/>
              <a:lightRig rig="threePt" dir="t"/>
            </a:scene3d>
            <a:sp3d/>
          </c:spPr>
          <c:invertIfNegative val="0"/>
          <c:val>
            <c:numRef>
              <c:f>'2b'!$K$33:$K$44</c:f>
              <c:numCache>
                <c:formatCode>#,##0_ ;[Red]\-#,##0\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0"/>
          <c:order val="1"/>
          <c:tx>
            <c:v>Ventas</c:v>
          </c:tx>
          <c:spPr>
            <a:solidFill>
              <a:srgbClr val="92D050"/>
            </a:solidFill>
            <a:ln w="9525">
              <a:solidFill>
                <a:schemeClr val="accent3">
                  <a:lumMod val="75000"/>
                </a:schemeClr>
              </a:solidFill>
            </a:ln>
            <a:effectLst>
              <a:innerShdw blurRad="114300">
                <a:prstClr val="black"/>
              </a:innerShdw>
            </a:effectLst>
          </c:spPr>
          <c:invertIfNegative val="0"/>
          <c:val>
            <c:numRef>
              <c:f>'2b'!$J$33:$J$44</c:f>
              <c:numCache>
                <c:formatCode>#,##0_ ;[Red]\-#,##0\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30"/>
        <c:overlap val="9"/>
        <c:axId val="-1714340256"/>
        <c:axId val="-1714339712"/>
      </c:barChart>
      <c:catAx>
        <c:axId val="-1714340256"/>
        <c:scaling>
          <c:orientation val="minMax"/>
        </c:scaling>
        <c:delete val="0"/>
        <c:axPos val="b"/>
        <c:minorGridlines>
          <c:spPr>
            <a:ln>
              <a:solidFill>
                <a:schemeClr val="bg1">
                  <a:lumMod val="85000"/>
                </a:schemeClr>
              </a:solidFill>
            </a:ln>
          </c:spPr>
        </c:minorGridlines>
        <c:title>
          <c:tx>
            <c:rich>
              <a:bodyPr/>
              <a:lstStyle/>
              <a:p>
                <a:pPr>
                  <a:defRPr sz="900" b="0"/>
                </a:pPr>
                <a:r>
                  <a:rPr lang="en-US" sz="900" b="0"/>
                  <a:t>Meses</a:t>
                </a:r>
              </a:p>
            </c:rich>
          </c:tx>
          <c:layout>
            <c:manualLayout>
              <c:xMode val="edge"/>
              <c:yMode val="edge"/>
              <c:x val="0.82568821431257922"/>
              <c:y val="0.91125146198830409"/>
            </c:manualLayout>
          </c:layout>
          <c:overlay val="0"/>
        </c:title>
        <c:majorTickMark val="out"/>
        <c:minorTickMark val="none"/>
        <c:tickLblPos val="low"/>
        <c:spPr>
          <a:ln>
            <a:solidFill>
              <a:schemeClr val="bg1">
                <a:lumMod val="75000"/>
              </a:schemeClr>
            </a:solidFill>
          </a:ln>
        </c:spPr>
        <c:txPr>
          <a:bodyPr/>
          <a:lstStyle/>
          <a:p>
            <a:pPr>
              <a:defRPr sz="900"/>
            </a:pPr>
            <a:endParaRPr lang="es-BO"/>
          </a:p>
        </c:txPr>
        <c:crossAx val="-1714339712"/>
        <c:crosses val="autoZero"/>
        <c:auto val="1"/>
        <c:lblAlgn val="ctr"/>
        <c:lblOffset val="100"/>
        <c:noMultiLvlLbl val="0"/>
      </c:catAx>
      <c:valAx>
        <c:axId val="-1714339712"/>
        <c:scaling>
          <c:orientation val="minMax"/>
        </c:scaling>
        <c:delete val="0"/>
        <c:axPos val="l"/>
        <c:majorGridlines>
          <c:spPr>
            <a:ln>
              <a:solidFill>
                <a:schemeClr val="bg1">
                  <a:lumMod val="85000"/>
                </a:schemeClr>
              </a:solidFill>
            </a:ln>
          </c:spPr>
        </c:majorGridlines>
        <c:numFmt formatCode="#,##0_ ;[Red]\-#,##0\ " sourceLinked="0"/>
        <c:majorTickMark val="out"/>
        <c:minorTickMark val="none"/>
        <c:tickLblPos val="nextTo"/>
        <c:spPr>
          <a:ln>
            <a:solidFill>
              <a:schemeClr val="bg1">
                <a:lumMod val="75000"/>
              </a:schemeClr>
            </a:solidFill>
          </a:ln>
        </c:spPr>
        <c:crossAx val="-1714340256"/>
        <c:crosses val="autoZero"/>
        <c:crossBetween val="between"/>
        <c:dispUnits>
          <c:builtInUnit val="thousands"/>
          <c:dispUnitsLbl/>
        </c:dispUnits>
      </c:valAx>
      <c:spPr>
        <a:ln>
          <a:solidFill>
            <a:schemeClr val="bg1">
              <a:lumMod val="75000"/>
            </a:schemeClr>
          </a:solidFill>
        </a:ln>
      </c:spPr>
    </c:plotArea>
    <c:legend>
      <c:legendPos val="t"/>
      <c:layout>
        <c:manualLayout>
          <c:xMode val="edge"/>
          <c:yMode val="edge"/>
          <c:x val="0.71848318242224607"/>
          <c:y val="3.7426900584795642E-2"/>
          <c:w val="0.20859308634023133"/>
          <c:h val="7.3297416770272142E-2"/>
        </c:manualLayout>
      </c:layout>
      <c:overlay val="0"/>
      <c:txPr>
        <a:bodyPr/>
        <a:lstStyle/>
        <a:p>
          <a:pPr>
            <a:defRPr sz="800"/>
          </a:pPr>
          <a:endParaRPr lang="es-BO"/>
        </a:p>
      </c:txPr>
    </c:legend>
    <c:plotVisOnly val="1"/>
    <c:dispBlanksAs val="gap"/>
    <c:showDLblsOverMax val="0"/>
  </c:chart>
  <c:spPr>
    <a:ln>
      <a:solidFill>
        <a:schemeClr val="bg1">
          <a:lumMod val="75000"/>
        </a:schemeClr>
      </a:solidFill>
    </a:ln>
  </c:spPr>
  <c:txPr>
    <a:bodyPr/>
    <a:lstStyle/>
    <a:p>
      <a:pPr>
        <a:defRPr>
          <a:solidFill>
            <a:schemeClr val="bg1">
              <a:lumMod val="65000"/>
            </a:schemeClr>
          </a:solidFill>
          <a:latin typeface="Segoe UI" panose="020B0502040204020203" pitchFamily="34" charset="0"/>
          <a:ea typeface="Segoe UI" panose="020B0502040204020203" pitchFamily="34" charset="0"/>
          <a:cs typeface="Segoe UI" panose="020B0502040204020203" pitchFamily="34" charset="0"/>
        </a:defRPr>
      </a:pPr>
      <a:endParaRPr lang="es-BO"/>
    </a:p>
  </c:txPr>
  <c:printSettings>
    <c:headerFooter/>
    <c:pageMargins b="0.75000000000000677" l="0.70000000000000062" r="0.70000000000000062" t="0.75000000000000677"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200"/>
            </a:pPr>
            <a:r>
              <a:rPr lang="en-US" sz="1200"/>
              <a:t>Ventas anuales en unidades</a:t>
            </a:r>
          </a:p>
        </c:rich>
      </c:tx>
      <c:layout>
        <c:manualLayout>
          <c:xMode val="edge"/>
          <c:yMode val="edge"/>
          <c:x val="0.40490596318772376"/>
          <c:y val="1.8713360130682966E-2"/>
        </c:manualLayout>
      </c:layout>
      <c:overlay val="1"/>
    </c:title>
    <c:autoTitleDeleted val="0"/>
    <c:plotArea>
      <c:layout>
        <c:manualLayout>
          <c:layoutTarget val="inner"/>
          <c:xMode val="edge"/>
          <c:yMode val="edge"/>
          <c:x val="0.13217245933430297"/>
          <c:y val="0.15838351213021609"/>
          <c:w val="0.78967484160021395"/>
          <c:h val="0.67417500605976843"/>
        </c:manualLayout>
      </c:layout>
      <c:lineChart>
        <c:grouping val="standard"/>
        <c:varyColors val="0"/>
        <c:ser>
          <c:idx val="3"/>
          <c:order val="0"/>
          <c:tx>
            <c:v>Ventas unidades</c:v>
          </c:tx>
          <c:spPr>
            <a:ln w="38100">
              <a:solidFill>
                <a:schemeClr val="accent3">
                  <a:lumMod val="75000"/>
                </a:schemeClr>
              </a:solidFill>
            </a:ln>
            <a:effectLst>
              <a:innerShdw blurRad="114300">
                <a:prstClr val="black"/>
              </a:innerShdw>
            </a:effectLst>
          </c:spPr>
          <c:marker>
            <c:symbol val="circle"/>
            <c:size val="8"/>
            <c:spPr>
              <a:solidFill>
                <a:schemeClr val="bg1"/>
              </a:solidFill>
              <a:ln>
                <a:solidFill>
                  <a:srgbClr val="9BBB59">
                    <a:lumMod val="75000"/>
                  </a:srgbClr>
                </a:solidFill>
              </a:ln>
            </c:spPr>
          </c:marker>
          <c:val>
            <c:numRef>
              <c:f>'2b'!$I$33:$I$44</c:f>
              <c:numCache>
                <c:formatCode>#,##0_ ;[Red]\-#,##0\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1"/>
        </c:ser>
        <c:dLbls>
          <c:showLegendKey val="0"/>
          <c:showVal val="0"/>
          <c:showCatName val="0"/>
          <c:showSerName val="0"/>
          <c:showPercent val="0"/>
          <c:showBubbleSize val="0"/>
        </c:dLbls>
        <c:marker val="1"/>
        <c:smooth val="0"/>
        <c:axId val="-1714346240"/>
        <c:axId val="-1714358752"/>
      </c:lineChart>
      <c:catAx>
        <c:axId val="-1714346240"/>
        <c:scaling>
          <c:orientation val="minMax"/>
        </c:scaling>
        <c:delete val="0"/>
        <c:axPos val="b"/>
        <c:minorGridlines>
          <c:spPr>
            <a:ln>
              <a:solidFill>
                <a:schemeClr val="bg1">
                  <a:lumMod val="85000"/>
                </a:schemeClr>
              </a:solidFill>
            </a:ln>
          </c:spPr>
        </c:minorGridlines>
        <c:title>
          <c:tx>
            <c:rich>
              <a:bodyPr/>
              <a:lstStyle/>
              <a:p>
                <a:pPr>
                  <a:defRPr sz="900" b="0"/>
                </a:pPr>
                <a:r>
                  <a:rPr lang="en-US" sz="900" b="0"/>
                  <a:t>Meses</a:t>
                </a:r>
              </a:p>
            </c:rich>
          </c:tx>
          <c:layout>
            <c:manualLayout>
              <c:xMode val="edge"/>
              <c:yMode val="edge"/>
              <c:x val="0.80181871374358571"/>
              <c:y val="0.9165034152034206"/>
            </c:manualLayout>
          </c:layout>
          <c:overlay val="0"/>
        </c:title>
        <c:majorTickMark val="out"/>
        <c:minorTickMark val="none"/>
        <c:tickLblPos val="low"/>
        <c:spPr>
          <a:ln>
            <a:solidFill>
              <a:schemeClr val="bg1">
                <a:lumMod val="75000"/>
              </a:schemeClr>
            </a:solidFill>
          </a:ln>
        </c:spPr>
        <c:txPr>
          <a:bodyPr/>
          <a:lstStyle/>
          <a:p>
            <a:pPr>
              <a:defRPr sz="900"/>
            </a:pPr>
            <a:endParaRPr lang="es-BO"/>
          </a:p>
        </c:txPr>
        <c:crossAx val="-1714358752"/>
        <c:crosses val="autoZero"/>
        <c:auto val="1"/>
        <c:lblAlgn val="ctr"/>
        <c:lblOffset val="100"/>
        <c:noMultiLvlLbl val="0"/>
      </c:catAx>
      <c:valAx>
        <c:axId val="-1714358752"/>
        <c:scaling>
          <c:orientation val="minMax"/>
        </c:scaling>
        <c:delete val="0"/>
        <c:axPos val="l"/>
        <c:majorGridlines>
          <c:spPr>
            <a:ln>
              <a:solidFill>
                <a:schemeClr val="bg1">
                  <a:lumMod val="85000"/>
                </a:schemeClr>
              </a:solidFill>
            </a:ln>
          </c:spPr>
        </c:majorGridlines>
        <c:numFmt formatCode="#,##0_ ;[Red]\-#,##0\ " sourceLinked="0"/>
        <c:majorTickMark val="out"/>
        <c:minorTickMark val="none"/>
        <c:tickLblPos val="nextTo"/>
        <c:spPr>
          <a:ln>
            <a:solidFill>
              <a:schemeClr val="bg1">
                <a:lumMod val="75000"/>
              </a:schemeClr>
            </a:solidFill>
          </a:ln>
        </c:spPr>
        <c:crossAx val="-1714346240"/>
        <c:crosses val="autoZero"/>
        <c:crossBetween val="between"/>
        <c:dispUnits>
          <c:builtInUnit val="thousands"/>
          <c:dispUnitsLbl/>
        </c:dispUnits>
      </c:valAx>
      <c:spPr>
        <a:ln>
          <a:solidFill>
            <a:schemeClr val="bg1">
              <a:lumMod val="75000"/>
            </a:schemeClr>
          </a:solidFill>
        </a:ln>
      </c:spPr>
    </c:plotArea>
    <c:plotVisOnly val="1"/>
    <c:dispBlanksAs val="gap"/>
    <c:showDLblsOverMax val="0"/>
  </c:chart>
  <c:spPr>
    <a:ln>
      <a:solidFill>
        <a:schemeClr val="bg1">
          <a:lumMod val="75000"/>
        </a:schemeClr>
      </a:solidFill>
    </a:ln>
  </c:spPr>
  <c:txPr>
    <a:bodyPr/>
    <a:lstStyle/>
    <a:p>
      <a:pPr>
        <a:defRPr>
          <a:solidFill>
            <a:schemeClr val="bg1">
              <a:lumMod val="65000"/>
            </a:schemeClr>
          </a:solidFill>
          <a:latin typeface="Segoe UI" panose="020B0502040204020203" pitchFamily="34" charset="0"/>
          <a:ea typeface="Segoe UI" panose="020B0502040204020203" pitchFamily="34" charset="0"/>
          <a:cs typeface="Segoe UI" panose="020B0502040204020203" pitchFamily="34" charset="0"/>
        </a:defRPr>
      </a:pPr>
      <a:endParaRPr lang="es-BO"/>
    </a:p>
  </c:txPr>
  <c:printSettings>
    <c:headerFooter/>
    <c:pageMargins b="0.75000000000000699" l="0.70000000000000062" r="0.70000000000000062" t="0.750000000000006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200"/>
            </a:pPr>
            <a:r>
              <a:rPr lang="en-US" sz="1200"/>
              <a:t>Ventas  y costes</a:t>
            </a:r>
            <a:r>
              <a:rPr lang="en-US" sz="1200" baseline="0"/>
              <a:t> anuales</a:t>
            </a:r>
            <a:endParaRPr lang="en-US" sz="1200"/>
          </a:p>
        </c:rich>
      </c:tx>
      <c:layout>
        <c:manualLayout>
          <c:xMode val="edge"/>
          <c:yMode val="edge"/>
          <c:x val="0.23080831311026848"/>
          <c:y val="1.8713450292397821E-2"/>
        </c:manualLayout>
      </c:layout>
      <c:overlay val="1"/>
    </c:title>
    <c:autoTitleDeleted val="0"/>
    <c:plotArea>
      <c:layout>
        <c:manualLayout>
          <c:layoutTarget val="inner"/>
          <c:xMode val="edge"/>
          <c:yMode val="edge"/>
          <c:x val="0.15775584613009397"/>
          <c:y val="0.14434848275544596"/>
          <c:w val="0.77515563948171795"/>
          <c:h val="0.6835316111801828"/>
        </c:manualLayout>
      </c:layout>
      <c:barChart>
        <c:barDir val="col"/>
        <c:grouping val="clustered"/>
        <c:varyColors val="0"/>
        <c:ser>
          <c:idx val="3"/>
          <c:order val="0"/>
          <c:tx>
            <c:v>Coste Ventas</c:v>
          </c:tx>
          <c:spPr>
            <a:solidFill>
              <a:schemeClr val="accent3">
                <a:lumMod val="20000"/>
                <a:lumOff val="80000"/>
              </a:schemeClr>
            </a:solidFill>
            <a:ln w="9525">
              <a:solidFill>
                <a:schemeClr val="accent3">
                  <a:lumMod val="75000"/>
                </a:schemeClr>
              </a:solidFill>
            </a:ln>
            <a:effectLst>
              <a:innerShdw blurRad="114300">
                <a:prstClr val="black"/>
              </a:innerShdw>
            </a:effectLst>
            <a:scene3d>
              <a:camera prst="orthographicFront"/>
              <a:lightRig rig="threePt" dir="t"/>
            </a:scene3d>
            <a:sp3d/>
          </c:spPr>
          <c:invertIfNegative val="0"/>
          <c:val>
            <c:numRef>
              <c:f>'2c'!$R$14:$R$25</c:f>
              <c:numCache>
                <c:formatCode>#,##0_ ;[Red]\-#,##0\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0"/>
          <c:order val="1"/>
          <c:tx>
            <c:v>Ventas</c:v>
          </c:tx>
          <c:spPr>
            <a:solidFill>
              <a:srgbClr val="92D050"/>
            </a:solidFill>
            <a:ln w="9525">
              <a:solidFill>
                <a:schemeClr val="accent3">
                  <a:lumMod val="75000"/>
                </a:schemeClr>
              </a:solidFill>
            </a:ln>
            <a:effectLst>
              <a:innerShdw blurRad="114300">
                <a:prstClr val="black"/>
              </a:innerShdw>
            </a:effectLst>
          </c:spPr>
          <c:invertIfNegative val="0"/>
          <c:val>
            <c:numRef>
              <c:f>'2c'!$Q$14:$Q$25</c:f>
              <c:numCache>
                <c:formatCode>#,##0_ ;[Red]\-#,##0\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30"/>
        <c:overlap val="9"/>
        <c:axId val="-1714338080"/>
        <c:axId val="-1714347328"/>
      </c:barChart>
      <c:catAx>
        <c:axId val="-1714338080"/>
        <c:scaling>
          <c:orientation val="minMax"/>
        </c:scaling>
        <c:delete val="0"/>
        <c:axPos val="b"/>
        <c:minorGridlines>
          <c:spPr>
            <a:ln>
              <a:solidFill>
                <a:schemeClr val="bg1">
                  <a:lumMod val="85000"/>
                </a:schemeClr>
              </a:solidFill>
            </a:ln>
          </c:spPr>
        </c:minorGridlines>
        <c:title>
          <c:tx>
            <c:rich>
              <a:bodyPr/>
              <a:lstStyle/>
              <a:p>
                <a:pPr>
                  <a:defRPr sz="900" b="0"/>
                </a:pPr>
                <a:r>
                  <a:rPr lang="en-US" sz="900" b="0"/>
                  <a:t>Meses</a:t>
                </a:r>
              </a:p>
            </c:rich>
          </c:tx>
          <c:layout>
            <c:manualLayout>
              <c:xMode val="edge"/>
              <c:yMode val="edge"/>
              <c:x val="0.82568821431257966"/>
              <c:y val="0.91125146198830409"/>
            </c:manualLayout>
          </c:layout>
          <c:overlay val="0"/>
        </c:title>
        <c:majorTickMark val="out"/>
        <c:minorTickMark val="none"/>
        <c:tickLblPos val="low"/>
        <c:spPr>
          <a:ln>
            <a:solidFill>
              <a:schemeClr val="bg1">
                <a:lumMod val="75000"/>
              </a:schemeClr>
            </a:solidFill>
          </a:ln>
        </c:spPr>
        <c:txPr>
          <a:bodyPr/>
          <a:lstStyle/>
          <a:p>
            <a:pPr>
              <a:defRPr sz="900"/>
            </a:pPr>
            <a:endParaRPr lang="es-BO"/>
          </a:p>
        </c:txPr>
        <c:crossAx val="-1714347328"/>
        <c:crosses val="autoZero"/>
        <c:auto val="1"/>
        <c:lblAlgn val="ctr"/>
        <c:lblOffset val="100"/>
        <c:noMultiLvlLbl val="0"/>
      </c:catAx>
      <c:valAx>
        <c:axId val="-1714347328"/>
        <c:scaling>
          <c:orientation val="minMax"/>
        </c:scaling>
        <c:delete val="0"/>
        <c:axPos val="l"/>
        <c:majorGridlines>
          <c:spPr>
            <a:ln>
              <a:solidFill>
                <a:schemeClr val="bg1">
                  <a:lumMod val="85000"/>
                </a:schemeClr>
              </a:solidFill>
            </a:ln>
          </c:spPr>
        </c:majorGridlines>
        <c:numFmt formatCode="#,##0_ ;[Red]\-#,##0\ " sourceLinked="0"/>
        <c:majorTickMark val="out"/>
        <c:minorTickMark val="none"/>
        <c:tickLblPos val="nextTo"/>
        <c:spPr>
          <a:ln>
            <a:solidFill>
              <a:schemeClr val="bg1">
                <a:lumMod val="75000"/>
              </a:schemeClr>
            </a:solidFill>
          </a:ln>
        </c:spPr>
        <c:crossAx val="-1714338080"/>
        <c:crosses val="autoZero"/>
        <c:crossBetween val="between"/>
        <c:dispUnits>
          <c:builtInUnit val="thousands"/>
          <c:dispUnitsLbl>
            <c:txPr>
              <a:bodyPr/>
              <a:lstStyle/>
              <a:p>
                <a:pPr>
                  <a:defRPr sz="900" b="0"/>
                </a:pPr>
                <a:endParaRPr lang="es-BO"/>
              </a:p>
            </c:txPr>
          </c:dispUnitsLbl>
        </c:dispUnits>
      </c:valAx>
      <c:spPr>
        <a:ln>
          <a:solidFill>
            <a:schemeClr val="bg1">
              <a:lumMod val="75000"/>
            </a:schemeClr>
          </a:solidFill>
        </a:ln>
      </c:spPr>
    </c:plotArea>
    <c:legend>
      <c:legendPos val="t"/>
      <c:layout>
        <c:manualLayout>
          <c:xMode val="edge"/>
          <c:yMode val="edge"/>
          <c:x val="0.71848318242224585"/>
          <c:y val="3.7426900584795655E-2"/>
          <c:w val="0.20859308634023144"/>
          <c:h val="7.3297416770272142E-2"/>
        </c:manualLayout>
      </c:layout>
      <c:overlay val="0"/>
      <c:txPr>
        <a:bodyPr/>
        <a:lstStyle/>
        <a:p>
          <a:pPr>
            <a:defRPr sz="700"/>
          </a:pPr>
          <a:endParaRPr lang="es-BO"/>
        </a:p>
      </c:txPr>
    </c:legend>
    <c:plotVisOnly val="1"/>
    <c:dispBlanksAs val="gap"/>
    <c:showDLblsOverMax val="0"/>
  </c:chart>
  <c:spPr>
    <a:ln>
      <a:solidFill>
        <a:schemeClr val="bg1">
          <a:lumMod val="75000"/>
        </a:schemeClr>
      </a:solidFill>
    </a:ln>
  </c:spPr>
  <c:txPr>
    <a:bodyPr/>
    <a:lstStyle/>
    <a:p>
      <a:pPr>
        <a:defRPr>
          <a:solidFill>
            <a:schemeClr val="bg1">
              <a:lumMod val="65000"/>
            </a:schemeClr>
          </a:solidFill>
          <a:latin typeface="Segoe UI" panose="020B0502040204020203" pitchFamily="34" charset="0"/>
          <a:ea typeface="Segoe UI" panose="020B0502040204020203" pitchFamily="34" charset="0"/>
          <a:cs typeface="Segoe UI" panose="020B0502040204020203" pitchFamily="34" charset="0"/>
        </a:defRPr>
      </a:pPr>
      <a:endParaRPr lang="es-BO"/>
    </a:p>
  </c:txPr>
  <c:printSettings>
    <c:headerFooter/>
    <c:pageMargins b="0.75000000000000699" l="0.70000000000000062" r="0.70000000000000062" t="0.750000000000006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200"/>
            </a:pPr>
            <a:r>
              <a:rPr lang="en-US" sz="1200"/>
              <a:t>Ventas anuales en unidades</a:t>
            </a:r>
          </a:p>
        </c:rich>
      </c:tx>
      <c:layout>
        <c:manualLayout>
          <c:xMode val="edge"/>
          <c:yMode val="edge"/>
          <c:x val="0.34059734494602917"/>
          <c:y val="1.8713443398832841E-2"/>
        </c:manualLayout>
      </c:layout>
      <c:overlay val="1"/>
    </c:title>
    <c:autoTitleDeleted val="0"/>
    <c:plotArea>
      <c:layout>
        <c:manualLayout>
          <c:layoutTarget val="inner"/>
          <c:xMode val="edge"/>
          <c:yMode val="edge"/>
          <c:x val="0.13217245933430297"/>
          <c:y val="0.15838351213021609"/>
          <c:w val="0.78967484160021395"/>
          <c:h val="0.67417500605976888"/>
        </c:manualLayout>
      </c:layout>
      <c:lineChart>
        <c:grouping val="standard"/>
        <c:varyColors val="0"/>
        <c:ser>
          <c:idx val="3"/>
          <c:order val="0"/>
          <c:tx>
            <c:v>Ventas unidades</c:v>
          </c:tx>
          <c:spPr>
            <a:ln w="38100">
              <a:solidFill>
                <a:schemeClr val="accent3">
                  <a:lumMod val="75000"/>
                </a:schemeClr>
              </a:solidFill>
            </a:ln>
            <a:effectLst>
              <a:innerShdw blurRad="114300">
                <a:prstClr val="black"/>
              </a:innerShdw>
            </a:effectLst>
          </c:spPr>
          <c:marker>
            <c:symbol val="circle"/>
            <c:size val="8"/>
            <c:spPr>
              <a:solidFill>
                <a:schemeClr val="bg1"/>
              </a:solidFill>
              <a:ln>
                <a:solidFill>
                  <a:srgbClr val="9BBB59">
                    <a:lumMod val="75000"/>
                  </a:srgbClr>
                </a:solidFill>
              </a:ln>
            </c:spPr>
          </c:marker>
          <c:val>
            <c:numRef>
              <c:f>'2c'!$P$14:$P$25</c:f>
              <c:numCache>
                <c:formatCode>#,##0_ ;[Red]\-#,##0\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1"/>
        </c:ser>
        <c:dLbls>
          <c:showLegendKey val="0"/>
          <c:showVal val="0"/>
          <c:showCatName val="0"/>
          <c:showSerName val="0"/>
          <c:showPercent val="0"/>
          <c:showBubbleSize val="0"/>
        </c:dLbls>
        <c:marker val="1"/>
        <c:smooth val="0"/>
        <c:axId val="-1714356576"/>
        <c:axId val="-1714335904"/>
      </c:lineChart>
      <c:catAx>
        <c:axId val="-1714356576"/>
        <c:scaling>
          <c:orientation val="minMax"/>
        </c:scaling>
        <c:delete val="0"/>
        <c:axPos val="b"/>
        <c:minorGridlines>
          <c:spPr>
            <a:ln>
              <a:solidFill>
                <a:schemeClr val="bg1">
                  <a:lumMod val="85000"/>
                </a:schemeClr>
              </a:solidFill>
            </a:ln>
          </c:spPr>
        </c:minorGridlines>
        <c:title>
          <c:tx>
            <c:rich>
              <a:bodyPr/>
              <a:lstStyle/>
              <a:p>
                <a:pPr>
                  <a:defRPr sz="900" b="0"/>
                </a:pPr>
                <a:r>
                  <a:rPr lang="en-US" sz="900" b="0"/>
                  <a:t>Meses</a:t>
                </a:r>
              </a:p>
            </c:rich>
          </c:tx>
          <c:layout>
            <c:manualLayout>
              <c:xMode val="edge"/>
              <c:yMode val="edge"/>
              <c:x val="0.80181871374358593"/>
              <c:y val="0.9165034152034206"/>
            </c:manualLayout>
          </c:layout>
          <c:overlay val="0"/>
        </c:title>
        <c:majorTickMark val="out"/>
        <c:minorTickMark val="none"/>
        <c:tickLblPos val="low"/>
        <c:spPr>
          <a:ln>
            <a:solidFill>
              <a:schemeClr val="bg1">
                <a:lumMod val="75000"/>
              </a:schemeClr>
            </a:solidFill>
          </a:ln>
        </c:spPr>
        <c:txPr>
          <a:bodyPr/>
          <a:lstStyle/>
          <a:p>
            <a:pPr>
              <a:defRPr sz="900"/>
            </a:pPr>
            <a:endParaRPr lang="es-BO"/>
          </a:p>
        </c:txPr>
        <c:crossAx val="-1714335904"/>
        <c:crosses val="autoZero"/>
        <c:auto val="1"/>
        <c:lblAlgn val="ctr"/>
        <c:lblOffset val="100"/>
        <c:noMultiLvlLbl val="0"/>
      </c:catAx>
      <c:valAx>
        <c:axId val="-1714335904"/>
        <c:scaling>
          <c:orientation val="minMax"/>
        </c:scaling>
        <c:delete val="0"/>
        <c:axPos val="l"/>
        <c:majorGridlines>
          <c:spPr>
            <a:ln>
              <a:solidFill>
                <a:schemeClr val="bg1">
                  <a:lumMod val="85000"/>
                </a:schemeClr>
              </a:solidFill>
            </a:ln>
          </c:spPr>
        </c:majorGridlines>
        <c:numFmt formatCode="#,##0_ ;[Red]\-#,##0\ " sourceLinked="0"/>
        <c:majorTickMark val="out"/>
        <c:minorTickMark val="none"/>
        <c:tickLblPos val="nextTo"/>
        <c:spPr>
          <a:ln>
            <a:solidFill>
              <a:schemeClr val="bg1">
                <a:lumMod val="75000"/>
              </a:schemeClr>
            </a:solidFill>
          </a:ln>
        </c:spPr>
        <c:crossAx val="-1714356576"/>
        <c:crosses val="autoZero"/>
        <c:crossBetween val="between"/>
        <c:dispUnits>
          <c:builtInUnit val="thousands"/>
          <c:dispUnitsLbl>
            <c:txPr>
              <a:bodyPr/>
              <a:lstStyle/>
              <a:p>
                <a:pPr>
                  <a:defRPr sz="800" b="0"/>
                </a:pPr>
                <a:endParaRPr lang="es-BO"/>
              </a:p>
            </c:txPr>
          </c:dispUnitsLbl>
        </c:dispUnits>
      </c:valAx>
      <c:spPr>
        <a:ln>
          <a:solidFill>
            <a:schemeClr val="bg1">
              <a:lumMod val="75000"/>
            </a:schemeClr>
          </a:solidFill>
        </a:ln>
      </c:spPr>
    </c:plotArea>
    <c:plotVisOnly val="1"/>
    <c:dispBlanksAs val="gap"/>
    <c:showDLblsOverMax val="0"/>
  </c:chart>
  <c:spPr>
    <a:ln>
      <a:solidFill>
        <a:schemeClr val="bg1">
          <a:lumMod val="75000"/>
        </a:schemeClr>
      </a:solidFill>
    </a:ln>
  </c:spPr>
  <c:txPr>
    <a:bodyPr/>
    <a:lstStyle/>
    <a:p>
      <a:pPr>
        <a:defRPr>
          <a:solidFill>
            <a:schemeClr val="bg1">
              <a:lumMod val="65000"/>
            </a:schemeClr>
          </a:solidFill>
          <a:latin typeface="Segoe UI" panose="020B0502040204020203" pitchFamily="34" charset="0"/>
          <a:ea typeface="Segoe UI" panose="020B0502040204020203" pitchFamily="34" charset="0"/>
          <a:cs typeface="Segoe UI" panose="020B0502040204020203" pitchFamily="34" charset="0"/>
        </a:defRPr>
      </a:pPr>
      <a:endParaRPr lang="es-BO"/>
    </a:p>
  </c:txPr>
  <c:printSettings>
    <c:headerFooter/>
    <c:pageMargins b="0.75000000000000722" l="0.70000000000000062" r="0.70000000000000062" t="0.750000000000007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200"/>
            </a:pPr>
            <a:r>
              <a:rPr lang="en-US" sz="1200"/>
              <a:t>Ventas  vs año anterior</a:t>
            </a:r>
          </a:p>
        </c:rich>
      </c:tx>
      <c:layout>
        <c:manualLayout>
          <c:xMode val="edge"/>
          <c:yMode val="edge"/>
          <c:x val="0.23080831311026831"/>
          <c:y val="1.871345029239779E-2"/>
        </c:manualLayout>
      </c:layout>
      <c:overlay val="1"/>
    </c:title>
    <c:autoTitleDeleted val="0"/>
    <c:plotArea>
      <c:layout>
        <c:manualLayout>
          <c:layoutTarget val="inner"/>
          <c:xMode val="edge"/>
          <c:yMode val="edge"/>
          <c:x val="0.12155680187766167"/>
          <c:y val="0.16306193304784294"/>
          <c:w val="0.81939889960508816"/>
          <c:h val="0.70224506147258325"/>
        </c:manualLayout>
      </c:layout>
      <c:barChart>
        <c:barDir val="col"/>
        <c:grouping val="clustered"/>
        <c:varyColors val="0"/>
        <c:ser>
          <c:idx val="3"/>
          <c:order val="0"/>
          <c:tx>
            <c:v>Anterior</c:v>
          </c:tx>
          <c:spPr>
            <a:solidFill>
              <a:schemeClr val="accent3">
                <a:lumMod val="20000"/>
                <a:lumOff val="80000"/>
              </a:schemeClr>
            </a:solidFill>
            <a:ln w="9525">
              <a:solidFill>
                <a:schemeClr val="accent3">
                  <a:lumMod val="75000"/>
                </a:schemeClr>
              </a:solidFill>
            </a:ln>
            <a:effectLst>
              <a:innerShdw blurRad="114300">
                <a:prstClr val="black"/>
              </a:innerShdw>
            </a:effectLst>
            <a:scene3d>
              <a:camera prst="orthographicFront"/>
              <a:lightRig rig="threePt" dir="t"/>
            </a:scene3d>
            <a:sp3d/>
          </c:spPr>
          <c:invertIfNegative val="0"/>
          <c:val>
            <c:numRef>
              <c:f>calculo!$E$100:$P$100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0"/>
          <c:order val="1"/>
          <c:tx>
            <c:v>Previsión</c:v>
          </c:tx>
          <c:spPr>
            <a:solidFill>
              <a:srgbClr val="92D050"/>
            </a:solidFill>
            <a:ln w="9525">
              <a:solidFill>
                <a:schemeClr val="accent3">
                  <a:lumMod val="75000"/>
                </a:schemeClr>
              </a:solidFill>
            </a:ln>
            <a:effectLst>
              <a:innerShdw blurRad="114300">
                <a:prstClr val="black"/>
              </a:innerShdw>
            </a:effectLst>
          </c:spPr>
          <c:invertIfNegative val="0"/>
          <c:val>
            <c:numRef>
              <c:f>calculo!$E$99:$P$99</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65"/>
        <c:overlap val="40"/>
        <c:axId val="-1714353856"/>
        <c:axId val="-1714350048"/>
      </c:barChart>
      <c:catAx>
        <c:axId val="-1714353856"/>
        <c:scaling>
          <c:orientation val="minMax"/>
        </c:scaling>
        <c:delete val="0"/>
        <c:axPos val="b"/>
        <c:minorGridlines>
          <c:spPr>
            <a:ln>
              <a:solidFill>
                <a:schemeClr val="bg1">
                  <a:lumMod val="85000"/>
                </a:schemeClr>
              </a:solidFill>
            </a:ln>
          </c:spPr>
        </c:minorGridlines>
        <c:title>
          <c:tx>
            <c:rich>
              <a:bodyPr/>
              <a:lstStyle/>
              <a:p>
                <a:pPr>
                  <a:defRPr/>
                </a:pPr>
                <a:r>
                  <a:rPr lang="en-US"/>
                  <a:t>Meses</a:t>
                </a:r>
              </a:p>
            </c:rich>
          </c:tx>
          <c:overlay val="0"/>
        </c:title>
        <c:majorTickMark val="out"/>
        <c:minorTickMark val="none"/>
        <c:tickLblPos val="low"/>
        <c:spPr>
          <a:ln>
            <a:solidFill>
              <a:schemeClr val="bg1">
                <a:lumMod val="75000"/>
              </a:schemeClr>
            </a:solidFill>
          </a:ln>
        </c:spPr>
        <c:crossAx val="-1714350048"/>
        <c:crosses val="autoZero"/>
        <c:auto val="1"/>
        <c:lblAlgn val="ctr"/>
        <c:lblOffset val="100"/>
        <c:noMultiLvlLbl val="0"/>
      </c:catAx>
      <c:valAx>
        <c:axId val="-1714350048"/>
        <c:scaling>
          <c:orientation val="minMax"/>
        </c:scaling>
        <c:delete val="0"/>
        <c:axPos val="l"/>
        <c:majorGridlines>
          <c:spPr>
            <a:ln>
              <a:solidFill>
                <a:schemeClr val="bg1">
                  <a:lumMod val="85000"/>
                </a:schemeClr>
              </a:solidFill>
            </a:ln>
          </c:spPr>
        </c:majorGridlines>
        <c:numFmt formatCode="#,##0_ ;[Red]\-#,##0\ " sourceLinked="0"/>
        <c:majorTickMark val="out"/>
        <c:minorTickMark val="none"/>
        <c:tickLblPos val="nextTo"/>
        <c:spPr>
          <a:ln>
            <a:solidFill>
              <a:schemeClr val="bg1">
                <a:lumMod val="75000"/>
              </a:schemeClr>
            </a:solidFill>
          </a:ln>
        </c:spPr>
        <c:crossAx val="-1714353856"/>
        <c:crosses val="autoZero"/>
        <c:crossBetween val="between"/>
        <c:dispUnits>
          <c:builtInUnit val="thousands"/>
          <c:dispUnitsLbl/>
        </c:dispUnits>
      </c:valAx>
      <c:spPr>
        <a:ln>
          <a:solidFill>
            <a:schemeClr val="bg1">
              <a:lumMod val="75000"/>
            </a:schemeClr>
          </a:solidFill>
        </a:ln>
      </c:spPr>
    </c:plotArea>
    <c:legend>
      <c:legendPos val="t"/>
      <c:layout>
        <c:manualLayout>
          <c:xMode val="edge"/>
          <c:yMode val="edge"/>
          <c:x val="0.71848318242224662"/>
          <c:y val="3.7426900584795607E-2"/>
          <c:w val="0.20859308634023113"/>
          <c:h val="7.3297416770272142E-2"/>
        </c:manualLayout>
      </c:layout>
      <c:overlay val="0"/>
    </c:legend>
    <c:plotVisOnly val="1"/>
    <c:dispBlanksAs val="gap"/>
    <c:showDLblsOverMax val="0"/>
  </c:chart>
  <c:spPr>
    <a:ln>
      <a:solidFill>
        <a:schemeClr val="bg1">
          <a:lumMod val="75000"/>
        </a:schemeClr>
      </a:solidFill>
    </a:ln>
  </c:spPr>
  <c:txPr>
    <a:bodyPr/>
    <a:lstStyle/>
    <a:p>
      <a:pPr>
        <a:defRPr>
          <a:solidFill>
            <a:schemeClr val="bg1">
              <a:lumMod val="65000"/>
            </a:schemeClr>
          </a:solidFill>
          <a:latin typeface="Segoe UI" panose="020B0502040204020203" pitchFamily="34" charset="0"/>
          <a:ea typeface="Segoe UI" panose="020B0502040204020203" pitchFamily="34" charset="0"/>
          <a:cs typeface="Segoe UI" panose="020B0502040204020203" pitchFamily="34" charset="0"/>
        </a:defRPr>
      </a:pPr>
      <a:endParaRPr lang="es-BO"/>
    </a:p>
  </c:txPr>
  <c:printSettings>
    <c:headerFooter/>
    <c:pageMargins b="0.75000000000000633" l="0.70000000000000062" r="0.70000000000000062" t="0.75000000000000633"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8" Type="http://schemas.openxmlformats.org/officeDocument/2006/relationships/hyperlink" Target="#INFODOS"/><Relationship Id="rId13" Type="http://schemas.openxmlformats.org/officeDocument/2006/relationships/hyperlink" Target="https://www.plannegocios.com/plan_negocios/plan_de_ventas" TargetMode="External"/><Relationship Id="rId3" Type="http://schemas.openxmlformats.org/officeDocument/2006/relationships/hyperlink" Target="#ARRIBADOSE"/><Relationship Id="rId7" Type="http://schemas.openxmlformats.org/officeDocument/2006/relationships/chart" Target="../charts/chart10.xml"/><Relationship Id="rId12" Type="http://schemas.openxmlformats.org/officeDocument/2006/relationships/image" Target="../media/image9.gif"/><Relationship Id="rId2" Type="http://schemas.openxmlformats.org/officeDocument/2006/relationships/image" Target="../media/image4.png"/><Relationship Id="rId1" Type="http://schemas.openxmlformats.org/officeDocument/2006/relationships/hyperlink" Target="#arrobadosce"/><Relationship Id="rId6" Type="http://schemas.openxmlformats.org/officeDocument/2006/relationships/chart" Target="../charts/chart9.xml"/><Relationship Id="rId11" Type="http://schemas.openxmlformats.org/officeDocument/2006/relationships/image" Target="../media/image6.emf"/><Relationship Id="rId5" Type="http://schemas.openxmlformats.org/officeDocument/2006/relationships/hyperlink" Target="#arribaDOS"/><Relationship Id="rId10" Type="http://schemas.openxmlformats.org/officeDocument/2006/relationships/hyperlink" Target="#RECOMENDADODOS"/><Relationship Id="rId4" Type="http://schemas.openxmlformats.org/officeDocument/2006/relationships/image" Target="../media/image5.png"/><Relationship Id="rId9" Type="http://schemas.openxmlformats.org/officeDocument/2006/relationships/image" Target="../media/image8.png"/><Relationship Id="rId14" Type="http://schemas.openxmlformats.org/officeDocument/2006/relationships/image" Target="../media/image7.png"/></Relationships>
</file>

<file path=xl/drawings/_rels/drawing1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image" Target="../media/image7.png"/><Relationship Id="rId3" Type="http://schemas.openxmlformats.org/officeDocument/2006/relationships/chart" Target="../charts/chart11.xml"/><Relationship Id="rId7" Type="http://schemas.openxmlformats.org/officeDocument/2006/relationships/hyperlink" Target="#ARRIBADOSE"/><Relationship Id="rId12" Type="http://schemas.openxmlformats.org/officeDocument/2006/relationships/hyperlink" Target="https://www.plannegocios.com/plan_negocios/plan_de_ventas" TargetMode="External"/><Relationship Id="rId2" Type="http://schemas.openxmlformats.org/officeDocument/2006/relationships/image" Target="../media/image5.png"/><Relationship Id="rId1" Type="http://schemas.openxmlformats.org/officeDocument/2006/relationships/hyperlink" Target="#i!A1"/><Relationship Id="rId6" Type="http://schemas.openxmlformats.org/officeDocument/2006/relationships/image" Target="../media/image9.gif"/><Relationship Id="rId11" Type="http://schemas.openxmlformats.org/officeDocument/2006/relationships/image" Target="../media/image8.png"/><Relationship Id="rId5" Type="http://schemas.openxmlformats.org/officeDocument/2006/relationships/hyperlink" Target="#RECOMENDADODOSE"/><Relationship Id="rId10" Type="http://schemas.openxmlformats.org/officeDocument/2006/relationships/hyperlink" Target="#INFODOSE"/><Relationship Id="rId4" Type="http://schemas.openxmlformats.org/officeDocument/2006/relationships/chart" Target="../charts/chart12.xml"/><Relationship Id="rId9" Type="http://schemas.openxmlformats.org/officeDocument/2006/relationships/hyperlink" Target="#arribaDOS"/></Relationships>
</file>

<file path=xl/drawings/_rels/drawing2.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jpeg"/><Relationship Id="rId1" Type="http://schemas.openxmlformats.org/officeDocument/2006/relationships/hyperlink" Target="#parteuno"/></Relationships>
</file>

<file path=xl/drawings/_rels/drawing3.xml.rels><?xml version="1.0" encoding="UTF-8" standalone="yes"?>
<Relationships xmlns="http://schemas.openxmlformats.org/package/2006/relationships"><Relationship Id="rId8" Type="http://schemas.openxmlformats.org/officeDocument/2006/relationships/hyperlink" Target="https://www.plannegocios.com/plan_negocios/plan_de_ventas" TargetMode="External"/><Relationship Id="rId3" Type="http://schemas.openxmlformats.org/officeDocument/2006/relationships/hyperlink" Target="#'1a'!ARRIBAUNO"/><Relationship Id="rId7" Type="http://schemas.openxmlformats.org/officeDocument/2006/relationships/image" Target="../media/image6.emf"/><Relationship Id="rId2" Type="http://schemas.openxmlformats.org/officeDocument/2006/relationships/image" Target="../media/image4.png"/><Relationship Id="rId1" Type="http://schemas.openxmlformats.org/officeDocument/2006/relationships/hyperlink" Target="#i!A1"/><Relationship Id="rId6" Type="http://schemas.openxmlformats.org/officeDocument/2006/relationships/hyperlink" Target="#promocero"/><Relationship Id="rId5" Type="http://schemas.openxmlformats.org/officeDocument/2006/relationships/hyperlink" Target="#parteuno"/><Relationship Id="rId4" Type="http://schemas.openxmlformats.org/officeDocument/2006/relationships/image" Target="../media/image5.png"/><Relationship Id="rId9" Type="http://schemas.openxmlformats.org/officeDocument/2006/relationships/image" Target="../media/image7.png"/></Relationships>
</file>

<file path=xl/drawings/_rels/drawing4.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hyperlink" Target="#'1a'!promouno"/><Relationship Id="rId3" Type="http://schemas.openxmlformats.org/officeDocument/2006/relationships/hyperlink" Target="#ARRIBAPRECIODOS"/><Relationship Id="rId7" Type="http://schemas.openxmlformats.org/officeDocument/2006/relationships/hyperlink" Target="https://www.plannegocios.com/plan_negocios/plan_de_ventas" TargetMode="External"/><Relationship Id="rId12" Type="http://schemas.openxmlformats.org/officeDocument/2006/relationships/image" Target="../media/image9.gif"/><Relationship Id="rId2" Type="http://schemas.openxmlformats.org/officeDocument/2006/relationships/image" Target="../media/image4.png"/><Relationship Id="rId1" Type="http://schemas.openxmlformats.org/officeDocument/2006/relationships/hyperlink" Target="#parteuno"/><Relationship Id="rId6" Type="http://schemas.openxmlformats.org/officeDocument/2006/relationships/chart" Target="../charts/chart1.xml"/><Relationship Id="rId11" Type="http://schemas.openxmlformats.org/officeDocument/2006/relationships/hyperlink" Target="#promouno"/><Relationship Id="rId5" Type="http://schemas.openxmlformats.org/officeDocument/2006/relationships/hyperlink" Target="#ARRIBAUNO"/><Relationship Id="rId10" Type="http://schemas.openxmlformats.org/officeDocument/2006/relationships/image" Target="../media/image8.png"/><Relationship Id="rId4" Type="http://schemas.openxmlformats.org/officeDocument/2006/relationships/image" Target="../media/image5.png"/><Relationship Id="rId9" Type="http://schemas.openxmlformats.org/officeDocument/2006/relationships/hyperlink" Target="#infouno"/><Relationship Id="rId14" Type="http://schemas.openxmlformats.org/officeDocument/2006/relationships/image" Target="../media/image6.emf"/></Relationships>
</file>

<file path=xl/drawings/_rels/drawing5.xml.rels><?xml version="1.0" encoding="UTF-8" standalone="yes"?>
<Relationships xmlns="http://schemas.openxmlformats.org/package/2006/relationships"><Relationship Id="rId8" Type="http://schemas.openxmlformats.org/officeDocument/2006/relationships/image" Target="../media/image6.emf"/><Relationship Id="rId13" Type="http://schemas.openxmlformats.org/officeDocument/2006/relationships/image" Target="../media/image9.gif"/><Relationship Id="rId3" Type="http://schemas.openxmlformats.org/officeDocument/2006/relationships/hyperlink" Target="#ARRIBAPRECIODOS"/><Relationship Id="rId7" Type="http://schemas.openxmlformats.org/officeDocument/2006/relationships/hyperlink" Target="#PROMOPRECIODOS"/><Relationship Id="rId12"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hyperlink" Target="#'1a'!ARRIBAUNO"/><Relationship Id="rId6" Type="http://schemas.openxmlformats.org/officeDocument/2006/relationships/image" Target="../media/image7.png"/><Relationship Id="rId11" Type="http://schemas.openxmlformats.org/officeDocument/2006/relationships/hyperlink" Target="#INFOPRECIODOS"/><Relationship Id="rId5" Type="http://schemas.openxmlformats.org/officeDocument/2006/relationships/hyperlink" Target="https://www.plannegocios.com/plan_negocios/plan_de_ventas" TargetMode="External"/><Relationship Id="rId10" Type="http://schemas.openxmlformats.org/officeDocument/2006/relationships/image" Target="../media/image5.png"/><Relationship Id="rId4" Type="http://schemas.openxmlformats.org/officeDocument/2006/relationships/chart" Target="../charts/chart2.xml"/><Relationship Id="rId9" Type="http://schemas.openxmlformats.org/officeDocument/2006/relationships/hyperlink" Target="#PARTE2"/></Relationships>
</file>

<file path=xl/drawings/_rels/drawing6.xml.rels><?xml version="1.0" encoding="UTF-8" standalone="yes"?>
<Relationships xmlns="http://schemas.openxmlformats.org/package/2006/relationships"><Relationship Id="rId3" Type="http://schemas.openxmlformats.org/officeDocument/2006/relationships/hyperlink" Target="#ARRIBADOSA"/><Relationship Id="rId7" Type="http://schemas.openxmlformats.org/officeDocument/2006/relationships/image" Target="../media/image6.emf"/><Relationship Id="rId2" Type="http://schemas.openxmlformats.org/officeDocument/2006/relationships/image" Target="../media/image4.png"/><Relationship Id="rId1" Type="http://schemas.openxmlformats.org/officeDocument/2006/relationships/hyperlink" Target="#ARRIBAPRECIODOS"/><Relationship Id="rId6" Type="http://schemas.openxmlformats.org/officeDocument/2006/relationships/hyperlink" Target="#promocero"/><Relationship Id="rId5" Type="http://schemas.openxmlformats.org/officeDocument/2006/relationships/hyperlink" Target="#PARTE2"/><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chart" Target="../charts/chart4.xml"/><Relationship Id="rId3" Type="http://schemas.openxmlformats.org/officeDocument/2006/relationships/hyperlink" Target="#ARRIBADOSBE"/><Relationship Id="rId7" Type="http://schemas.openxmlformats.org/officeDocument/2006/relationships/hyperlink" Target="#INFODOSA"/><Relationship Id="rId12" Type="http://schemas.openxmlformats.org/officeDocument/2006/relationships/image" Target="../media/image9.gif"/><Relationship Id="rId2" Type="http://schemas.openxmlformats.org/officeDocument/2006/relationships/image" Target="../media/image4.png"/><Relationship Id="rId1" Type="http://schemas.openxmlformats.org/officeDocument/2006/relationships/hyperlink" Target="#PARTE2"/><Relationship Id="rId6" Type="http://schemas.openxmlformats.org/officeDocument/2006/relationships/chart" Target="../charts/chart3.xml"/><Relationship Id="rId11" Type="http://schemas.openxmlformats.org/officeDocument/2006/relationships/hyperlink" Target="#RECOMENDADODOSA"/><Relationship Id="rId5" Type="http://schemas.openxmlformats.org/officeDocument/2006/relationships/hyperlink" Target="#ARRIBADOSA"/><Relationship Id="rId15" Type="http://schemas.openxmlformats.org/officeDocument/2006/relationships/image" Target="../media/image7.png"/><Relationship Id="rId10" Type="http://schemas.openxmlformats.org/officeDocument/2006/relationships/image" Target="../media/image6.emf"/><Relationship Id="rId4" Type="http://schemas.openxmlformats.org/officeDocument/2006/relationships/image" Target="../media/image5.png"/><Relationship Id="rId9" Type="http://schemas.openxmlformats.org/officeDocument/2006/relationships/hyperlink" Target="#RECOMENDADODOS"/><Relationship Id="rId14" Type="http://schemas.openxmlformats.org/officeDocument/2006/relationships/hyperlink" Target="https://www.plannegocios.com/plan_negocios/plan_de_ventas" TargetMode="External"/></Relationships>
</file>

<file path=xl/drawings/_rels/drawing8.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chart" Target="../charts/chart6.xml"/><Relationship Id="rId3" Type="http://schemas.openxmlformats.org/officeDocument/2006/relationships/hyperlink" Target="#arrobadosce"/><Relationship Id="rId7" Type="http://schemas.openxmlformats.org/officeDocument/2006/relationships/hyperlink" Target="#INFODOSBE"/><Relationship Id="rId12" Type="http://schemas.openxmlformats.org/officeDocument/2006/relationships/image" Target="../media/image9.gif"/><Relationship Id="rId2" Type="http://schemas.openxmlformats.org/officeDocument/2006/relationships/image" Target="../media/image4.png"/><Relationship Id="rId1" Type="http://schemas.openxmlformats.org/officeDocument/2006/relationships/hyperlink" Target="#ARRIBADOSA"/><Relationship Id="rId6" Type="http://schemas.openxmlformats.org/officeDocument/2006/relationships/chart" Target="../charts/chart5.xml"/><Relationship Id="rId11" Type="http://schemas.openxmlformats.org/officeDocument/2006/relationships/hyperlink" Target="#RECOMENDADODOSBE"/><Relationship Id="rId5" Type="http://schemas.openxmlformats.org/officeDocument/2006/relationships/hyperlink" Target="#ARRIBADOSBE"/><Relationship Id="rId15" Type="http://schemas.openxmlformats.org/officeDocument/2006/relationships/image" Target="../media/image7.png"/><Relationship Id="rId10" Type="http://schemas.openxmlformats.org/officeDocument/2006/relationships/image" Target="../media/image6.emf"/><Relationship Id="rId4" Type="http://schemas.openxmlformats.org/officeDocument/2006/relationships/image" Target="../media/image5.png"/><Relationship Id="rId9" Type="http://schemas.openxmlformats.org/officeDocument/2006/relationships/hyperlink" Target="#RECOMENDADODOS"/><Relationship Id="rId14" Type="http://schemas.openxmlformats.org/officeDocument/2006/relationships/hyperlink" Target="https://www.plannegocios.com/plan_negocios/plan_de_ventas" TargetMode="External"/></Relationships>
</file>

<file path=xl/drawings/_rels/drawing9.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chart" Target="../charts/chart8.xml"/><Relationship Id="rId3" Type="http://schemas.openxmlformats.org/officeDocument/2006/relationships/hyperlink" Target="#arribaDOS"/><Relationship Id="rId7" Type="http://schemas.openxmlformats.org/officeDocument/2006/relationships/hyperlink" Target="#infodosce"/><Relationship Id="rId12" Type="http://schemas.openxmlformats.org/officeDocument/2006/relationships/image" Target="../media/image9.gif"/><Relationship Id="rId2" Type="http://schemas.openxmlformats.org/officeDocument/2006/relationships/image" Target="../media/image4.png"/><Relationship Id="rId1" Type="http://schemas.openxmlformats.org/officeDocument/2006/relationships/hyperlink" Target="#ARRIBADOSBE"/><Relationship Id="rId6" Type="http://schemas.openxmlformats.org/officeDocument/2006/relationships/chart" Target="../charts/chart7.xml"/><Relationship Id="rId11" Type="http://schemas.openxmlformats.org/officeDocument/2006/relationships/hyperlink" Target="#recomendadodosce"/><Relationship Id="rId5" Type="http://schemas.openxmlformats.org/officeDocument/2006/relationships/hyperlink" Target="#arrobadosce"/><Relationship Id="rId15" Type="http://schemas.openxmlformats.org/officeDocument/2006/relationships/image" Target="../media/image7.png"/><Relationship Id="rId10" Type="http://schemas.openxmlformats.org/officeDocument/2006/relationships/image" Target="../media/image6.emf"/><Relationship Id="rId4" Type="http://schemas.openxmlformats.org/officeDocument/2006/relationships/image" Target="../media/image5.png"/><Relationship Id="rId9" Type="http://schemas.openxmlformats.org/officeDocument/2006/relationships/hyperlink" Target="#RECOMENDADODOS"/><Relationship Id="rId14" Type="http://schemas.openxmlformats.org/officeDocument/2006/relationships/hyperlink" Target="https://www.plannegocios.com/plan_negocios/plan_de_ventas"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561975</xdr:colOff>
      <xdr:row>96</xdr:row>
      <xdr:rowOff>0</xdr:rowOff>
    </xdr:from>
    <xdr:to>
      <xdr:col>8</xdr:col>
      <xdr:colOff>428625</xdr:colOff>
      <xdr:row>110</xdr:row>
      <xdr:rowOff>66675</xdr:rowOff>
    </xdr:to>
    <xdr:pic>
      <xdr:nvPicPr>
        <xdr:cNvPr id="2" name="1 Imagen" descr="EDITOR.gif"/>
        <xdr:cNvPicPr>
          <a:picLocks noChangeAspect="1"/>
        </xdr:cNvPicPr>
      </xdr:nvPicPr>
      <xdr:blipFill>
        <a:blip xmlns:r="http://schemas.openxmlformats.org/officeDocument/2006/relationships" r:embed="rId1" cstate="print"/>
        <a:stretch>
          <a:fillRect/>
        </a:stretch>
      </xdr:blipFill>
      <xdr:spPr>
        <a:xfrm>
          <a:off x="2085975" y="809625"/>
          <a:ext cx="4876800" cy="23336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38100</xdr:colOff>
      <xdr:row>1</xdr:row>
      <xdr:rowOff>47625</xdr:rowOff>
    </xdr:from>
    <xdr:to>
      <xdr:col>3</xdr:col>
      <xdr:colOff>190500</xdr:colOff>
      <xdr:row>1</xdr:row>
      <xdr:rowOff>285750</xdr:rowOff>
    </xdr:to>
    <xdr:pic>
      <xdr:nvPicPr>
        <xdr:cNvPr id="2" name="Picture 89" descr="MARROBLANC">
          <a:hlinkClick xmlns:r="http://schemas.openxmlformats.org/officeDocument/2006/relationships" r:id="rId1" tooltip="Ir a la HOJA ANTERIOR"/>
        </xdr:cNvPr>
        <xdr:cNvPicPr>
          <a:picLocks noChangeAspect="1" noChangeArrowheads="1"/>
        </xdr:cNvPicPr>
      </xdr:nvPicPr>
      <xdr:blipFill>
        <a:blip xmlns:r="http://schemas.openxmlformats.org/officeDocument/2006/relationships" r:embed="rId2" cstate="print"/>
        <a:srcRect/>
        <a:stretch>
          <a:fillRect/>
        </a:stretch>
      </xdr:blipFill>
      <xdr:spPr bwMode="auto">
        <a:xfrm>
          <a:off x="133350" y="104775"/>
          <a:ext cx="238125" cy="238125"/>
        </a:xfrm>
        <a:prstGeom prst="rect">
          <a:avLst/>
        </a:prstGeom>
        <a:noFill/>
        <a:ln w="9525">
          <a:noFill/>
          <a:miter lim="800000"/>
          <a:headEnd/>
          <a:tailEnd/>
        </a:ln>
      </xdr:spPr>
    </xdr:pic>
    <xdr:clientData/>
  </xdr:twoCellAnchor>
  <xdr:twoCellAnchor editAs="oneCell">
    <xdr:from>
      <xdr:col>13</xdr:col>
      <xdr:colOff>457200</xdr:colOff>
      <xdr:row>1</xdr:row>
      <xdr:rowOff>38100</xdr:rowOff>
    </xdr:from>
    <xdr:to>
      <xdr:col>13</xdr:col>
      <xdr:colOff>695325</xdr:colOff>
      <xdr:row>1</xdr:row>
      <xdr:rowOff>276225</xdr:rowOff>
    </xdr:to>
    <xdr:pic>
      <xdr:nvPicPr>
        <xdr:cNvPr id="3" name="Picture 90" descr="MARROBLANC">
          <a:hlinkClick xmlns:r="http://schemas.openxmlformats.org/officeDocument/2006/relationships" r:id="rId3" tooltip="Ir a la HOJA SIGUIENTE"/>
        </xdr:cNvPr>
        <xdr:cNvPicPr>
          <a:picLocks noChangeAspect="1" noChangeArrowheads="1"/>
        </xdr:cNvPicPr>
      </xdr:nvPicPr>
      <xdr:blipFill>
        <a:blip xmlns:r="http://schemas.openxmlformats.org/officeDocument/2006/relationships" r:embed="rId4" cstate="print"/>
        <a:srcRect/>
        <a:stretch>
          <a:fillRect/>
        </a:stretch>
      </xdr:blipFill>
      <xdr:spPr bwMode="auto">
        <a:xfrm>
          <a:off x="8353425" y="95250"/>
          <a:ext cx="238125" cy="238125"/>
        </a:xfrm>
        <a:prstGeom prst="rect">
          <a:avLst/>
        </a:prstGeom>
        <a:noFill/>
        <a:ln w="9525">
          <a:noFill/>
          <a:miter lim="800000"/>
          <a:headEnd/>
          <a:tailEnd/>
        </a:ln>
      </xdr:spPr>
    </xdr:pic>
    <xdr:clientData/>
  </xdr:twoCellAnchor>
  <xdr:twoCellAnchor editAs="oneCell">
    <xdr:from>
      <xdr:col>3</xdr:col>
      <xdr:colOff>238122</xdr:colOff>
      <xdr:row>1</xdr:row>
      <xdr:rowOff>38103</xdr:rowOff>
    </xdr:from>
    <xdr:to>
      <xdr:col>3</xdr:col>
      <xdr:colOff>476247</xdr:colOff>
      <xdr:row>1</xdr:row>
      <xdr:rowOff>295275</xdr:rowOff>
    </xdr:to>
    <xdr:pic>
      <xdr:nvPicPr>
        <xdr:cNvPr id="4" name="Picture 89" descr="MARROBLANC">
          <a:hlinkClick xmlns:r="http://schemas.openxmlformats.org/officeDocument/2006/relationships" r:id="rId5" tooltip="Volver DATOS"/>
        </xdr:cNvPr>
        <xdr:cNvPicPr>
          <a:picLocks noChangeAspect="1" noChangeArrowheads="1"/>
        </xdr:cNvPicPr>
      </xdr:nvPicPr>
      <xdr:blipFill>
        <a:blip xmlns:r="http://schemas.openxmlformats.org/officeDocument/2006/relationships" r:embed="rId2" cstate="print"/>
        <a:srcRect/>
        <a:stretch>
          <a:fillRect/>
        </a:stretch>
      </xdr:blipFill>
      <xdr:spPr bwMode="auto">
        <a:xfrm rot="5400000">
          <a:off x="409574" y="104776"/>
          <a:ext cx="257172" cy="238125"/>
        </a:xfrm>
        <a:prstGeom prst="rect">
          <a:avLst/>
        </a:prstGeom>
        <a:noFill/>
        <a:ln w="9525">
          <a:noFill/>
          <a:miter lim="800000"/>
          <a:headEnd/>
          <a:tailEnd/>
        </a:ln>
      </xdr:spPr>
    </xdr:pic>
    <xdr:clientData/>
  </xdr:twoCellAnchor>
  <xdr:twoCellAnchor>
    <xdr:from>
      <xdr:col>3</xdr:col>
      <xdr:colOff>0</xdr:colOff>
      <xdr:row>44</xdr:row>
      <xdr:rowOff>133350</xdr:rowOff>
    </xdr:from>
    <xdr:to>
      <xdr:col>10</xdr:col>
      <xdr:colOff>476249</xdr:colOff>
      <xdr:row>61</xdr:row>
      <xdr:rowOff>95250</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476250</xdr:colOff>
      <xdr:row>44</xdr:row>
      <xdr:rowOff>133350</xdr:rowOff>
    </xdr:from>
    <xdr:to>
      <xdr:col>19</xdr:col>
      <xdr:colOff>95249</xdr:colOff>
      <xdr:row>61</xdr:row>
      <xdr:rowOff>95250</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12</xdr:col>
      <xdr:colOff>238125</xdr:colOff>
      <xdr:row>1</xdr:row>
      <xdr:rowOff>57150</xdr:rowOff>
    </xdr:from>
    <xdr:to>
      <xdr:col>13</xdr:col>
      <xdr:colOff>346810</xdr:colOff>
      <xdr:row>1</xdr:row>
      <xdr:rowOff>255150</xdr:rowOff>
    </xdr:to>
    <xdr:pic>
      <xdr:nvPicPr>
        <xdr:cNvPr id="11" name="10 Imagen">
          <a:hlinkClick xmlns:r="http://schemas.openxmlformats.org/officeDocument/2006/relationships" r:id="rId8" tooltip="Información - Uso de la hoja"/>
        </xdr:cNvPr>
        <xdr:cNvPicPr>
          <a:picLocks noChangeAspect="1"/>
        </xdr:cNvPicPr>
      </xdr:nvPicPr>
      <xdr:blipFill>
        <a:blip xmlns:r="http://schemas.openxmlformats.org/officeDocument/2006/relationships" r:embed="rId9" cstate="print"/>
        <a:stretch>
          <a:fillRect/>
        </a:stretch>
      </xdr:blipFill>
      <xdr:spPr>
        <a:xfrm>
          <a:off x="7419975" y="114300"/>
          <a:ext cx="823060" cy="198000"/>
        </a:xfrm>
        <a:prstGeom prst="rect">
          <a:avLst/>
        </a:prstGeom>
      </xdr:spPr>
    </xdr:pic>
    <xdr:clientData/>
  </xdr:twoCellAnchor>
  <xdr:twoCellAnchor editAs="oneCell">
    <xdr:from>
      <xdr:col>17</xdr:col>
      <xdr:colOff>161925</xdr:colOff>
      <xdr:row>42</xdr:row>
      <xdr:rowOff>28575</xdr:rowOff>
    </xdr:from>
    <xdr:to>
      <xdr:col>20</xdr:col>
      <xdr:colOff>723900</xdr:colOff>
      <xdr:row>53</xdr:row>
      <xdr:rowOff>79076</xdr:rowOff>
    </xdr:to>
    <xdr:pic>
      <xdr:nvPicPr>
        <xdr:cNvPr id="12" name="Picture 43">
          <a:hlinkClick xmlns:r="http://schemas.openxmlformats.org/officeDocument/2006/relationships" r:id="rId10" tooltip="RECOMENDACIÓN"/>
        </xdr:cNvPr>
        <xdr:cNvPicPr>
          <a:picLocks noChangeAspect="1" noChangeArrowheads="1"/>
        </xdr:cNvPicPr>
      </xdr:nvPicPr>
      <xdr:blipFill>
        <a:blip xmlns:r="http://schemas.openxmlformats.org/officeDocument/2006/relationships" r:embed="rId11" cstate="print">
          <a:duotone>
            <a:schemeClr val="bg2">
              <a:shade val="45000"/>
              <a:satMod val="135000"/>
            </a:schemeClr>
            <a:prstClr val="white"/>
          </a:duotone>
        </a:blip>
        <a:srcRect/>
        <a:stretch>
          <a:fillRect/>
        </a:stretch>
      </xdr:blipFill>
      <xdr:spPr bwMode="auto">
        <a:xfrm>
          <a:off x="10915650" y="5343525"/>
          <a:ext cx="2152650" cy="1869776"/>
        </a:xfrm>
        <a:prstGeom prst="rect">
          <a:avLst/>
        </a:prstGeom>
        <a:noFill/>
        <a:effectLst/>
      </xdr:spPr>
    </xdr:pic>
    <xdr:clientData/>
  </xdr:twoCellAnchor>
  <xdr:twoCellAnchor editAs="oneCell">
    <xdr:from>
      <xdr:col>14</xdr:col>
      <xdr:colOff>95250</xdr:colOff>
      <xdr:row>1</xdr:row>
      <xdr:rowOff>66675</xdr:rowOff>
    </xdr:from>
    <xdr:to>
      <xdr:col>15</xdr:col>
      <xdr:colOff>600075</xdr:colOff>
      <xdr:row>1</xdr:row>
      <xdr:rowOff>257175</xdr:rowOff>
    </xdr:to>
    <xdr:pic>
      <xdr:nvPicPr>
        <xdr:cNvPr id="13" name="12 Imagen" descr="miniplan003.gif">
          <a:hlinkClick xmlns:r="http://schemas.openxmlformats.org/officeDocument/2006/relationships" r:id="rId10" tooltip="Producto recomendado"/>
        </xdr:cNvPr>
        <xdr:cNvPicPr>
          <a:picLocks noChangeAspect="1"/>
        </xdr:cNvPicPr>
      </xdr:nvPicPr>
      <xdr:blipFill>
        <a:blip xmlns:r="http://schemas.openxmlformats.org/officeDocument/2006/relationships" r:embed="rId12" cstate="print"/>
        <a:stretch>
          <a:fillRect/>
        </a:stretch>
      </xdr:blipFill>
      <xdr:spPr>
        <a:xfrm>
          <a:off x="8705850" y="123825"/>
          <a:ext cx="1219200" cy="190500"/>
        </a:xfrm>
        <a:prstGeom prst="rect">
          <a:avLst/>
        </a:prstGeom>
        <a:effectLst/>
      </xdr:spPr>
    </xdr:pic>
    <xdr:clientData/>
  </xdr:twoCellAnchor>
  <xdr:twoCellAnchor editAs="oneCell">
    <xdr:from>
      <xdr:col>6</xdr:col>
      <xdr:colOff>295275</xdr:colOff>
      <xdr:row>115</xdr:row>
      <xdr:rowOff>114300</xdr:rowOff>
    </xdr:from>
    <xdr:to>
      <xdr:col>11</xdr:col>
      <xdr:colOff>381000</xdr:colOff>
      <xdr:row>122</xdr:row>
      <xdr:rowOff>123825</xdr:rowOff>
    </xdr:to>
    <xdr:pic>
      <xdr:nvPicPr>
        <xdr:cNvPr id="15" name="14 Imagen" descr="planventas002.png">
          <a:hlinkClick xmlns:r="http://schemas.openxmlformats.org/officeDocument/2006/relationships" r:id="rId13" tooltip="Más información en la web"/>
        </xdr:cNvPr>
        <xdr:cNvPicPr>
          <a:picLocks noChangeAspect="1"/>
        </xdr:cNvPicPr>
      </xdr:nvPicPr>
      <xdr:blipFill>
        <a:blip xmlns:r="http://schemas.openxmlformats.org/officeDocument/2006/relationships" r:embed="rId14" cstate="print"/>
        <a:stretch>
          <a:fillRect/>
        </a:stretch>
      </xdr:blipFill>
      <xdr:spPr>
        <a:xfrm>
          <a:off x="3771900" y="18307050"/>
          <a:ext cx="3838575" cy="990600"/>
        </a:xfrm>
        <a:prstGeom prst="rect">
          <a:avLst/>
        </a:prstGeom>
        <a:effectLst>
          <a:outerShdw blurRad="990600" dist="38100" dir="5400000" algn="t" rotWithShape="0">
            <a:prstClr val="black">
              <a:alpha val="40000"/>
            </a:prstClr>
          </a:outerShdw>
        </a:effectLst>
      </xdr:spPr>
    </xdr:pic>
    <xdr:clientData/>
  </xdr:twoCellAnchor>
  <xdr:oneCellAnchor>
    <xdr:from>
      <xdr:col>6</xdr:col>
      <xdr:colOff>238125</xdr:colOff>
      <xdr:row>6</xdr:row>
      <xdr:rowOff>19050</xdr:rowOff>
    </xdr:from>
    <xdr:ext cx="3876676" cy="885825"/>
    <xdr:sp macro="" textlink="">
      <xdr:nvSpPr>
        <xdr:cNvPr id="16" name="15 CuadroTexto"/>
        <xdr:cNvSpPr txBox="1"/>
      </xdr:nvSpPr>
      <xdr:spPr>
        <a:xfrm>
          <a:off x="2952750" y="990600"/>
          <a:ext cx="3876676" cy="885825"/>
        </a:xfrm>
        <a:prstGeom prst="rect">
          <a:avLst/>
        </a:prstGeom>
        <a:solidFill>
          <a:schemeClr val="bg2">
            <a:lumMod val="90000"/>
          </a:schemeClr>
        </a:solidFill>
        <a:ln w="25400">
          <a:solidFill>
            <a:schemeClr val="bg2">
              <a:lumMod val="10000"/>
            </a:schemeClr>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s-ES" sz="1200" b="1">
              <a:solidFill>
                <a:sysClr val="windowText" lastClr="000000"/>
              </a:solidFill>
              <a:latin typeface="Segoe UI" pitchFamily="34" charset="0"/>
              <a:cs typeface="Segoe UI" pitchFamily="34" charset="0"/>
            </a:rPr>
            <a:t>Usa esta hoja para hacer un presupuesto </a:t>
          </a:r>
        </a:p>
        <a:p>
          <a:pPr algn="ctr"/>
          <a:r>
            <a:rPr lang="es-ES" sz="1200" b="1">
              <a:solidFill>
                <a:sysClr val="windowText" lastClr="000000"/>
              </a:solidFill>
              <a:latin typeface="Segoe UI" pitchFamily="34" charset="0"/>
              <a:cs typeface="Segoe UI" pitchFamily="34" charset="0"/>
            </a:rPr>
            <a:t>a partir </a:t>
          </a:r>
          <a:r>
            <a:rPr lang="es-ES" sz="1200" b="1" baseline="0">
              <a:solidFill>
                <a:sysClr val="windowText" lastClr="000000"/>
              </a:solidFill>
              <a:latin typeface="Segoe UI" pitchFamily="34" charset="0"/>
              <a:cs typeface="Segoe UI" pitchFamily="34" charset="0"/>
            </a:rPr>
            <a:t>de las ventas del año anterior</a:t>
          </a:r>
        </a:p>
        <a:p>
          <a:pPr algn="ctr"/>
          <a:r>
            <a:rPr lang="es-ES" sz="1100" b="1" baseline="0">
              <a:solidFill>
                <a:sysClr val="windowText" lastClr="000000"/>
              </a:solidFill>
              <a:latin typeface="Segoe UI" pitchFamily="34" charset="0"/>
              <a:cs typeface="Segoe UI" pitchFamily="34" charset="0"/>
            </a:rPr>
            <a:t>y  distribúyelas por zonas</a:t>
          </a:r>
        </a:p>
        <a:p>
          <a:pPr algn="ctr"/>
          <a:r>
            <a:rPr lang="es-ES" sz="900" b="0" i="1">
              <a:solidFill>
                <a:sysClr val="windowText" lastClr="000000"/>
              </a:solidFill>
              <a:latin typeface="Segoe UI" pitchFamily="34" charset="0"/>
              <a:cs typeface="Segoe UI" pitchFamily="34" charset="0"/>
            </a:rPr>
            <a:t>Quitar este aviso</a:t>
          </a:r>
          <a:r>
            <a:rPr lang="es-ES" sz="900" b="0" i="1" baseline="0">
              <a:solidFill>
                <a:sysClr val="windowText" lastClr="000000"/>
              </a:solidFill>
              <a:latin typeface="Segoe UI" pitchFamily="34" charset="0"/>
              <a:cs typeface="Segoe UI" pitchFamily="34" charset="0"/>
            </a:rPr>
            <a:t> </a:t>
          </a:r>
          <a:r>
            <a:rPr lang="es-ES" sz="900" b="0" i="1">
              <a:solidFill>
                <a:sysClr val="windowText" lastClr="000000"/>
              </a:solidFill>
              <a:latin typeface="Segoe UI" pitchFamily="34" charset="0"/>
              <a:cs typeface="Segoe UI" pitchFamily="34" charset="0"/>
            </a:rPr>
            <a:t>: seleccionar &gt; Supr</a:t>
          </a: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14</xdr:col>
      <xdr:colOff>352425</xdr:colOff>
      <xdr:row>1</xdr:row>
      <xdr:rowOff>38100</xdr:rowOff>
    </xdr:from>
    <xdr:to>
      <xdr:col>14</xdr:col>
      <xdr:colOff>590550</xdr:colOff>
      <xdr:row>1</xdr:row>
      <xdr:rowOff>276225</xdr:rowOff>
    </xdr:to>
    <xdr:pic>
      <xdr:nvPicPr>
        <xdr:cNvPr id="3" name="Picture 90" descr="MARROBLANC">
          <a:hlinkClick xmlns:r="http://schemas.openxmlformats.org/officeDocument/2006/relationships" r:id="rId1" tooltip="Ir a la HOJA SIGUIENTE"/>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81975" y="95250"/>
          <a:ext cx="238125" cy="238125"/>
        </a:xfrm>
        <a:prstGeom prst="rect">
          <a:avLst/>
        </a:prstGeom>
        <a:noFill/>
        <a:ln w="9525">
          <a:noFill/>
          <a:miter lim="800000"/>
          <a:headEnd/>
          <a:tailEnd/>
        </a:ln>
      </xdr:spPr>
    </xdr:pic>
    <xdr:clientData/>
  </xdr:twoCellAnchor>
  <xdr:twoCellAnchor>
    <xdr:from>
      <xdr:col>3</xdr:col>
      <xdr:colOff>47625</xdr:colOff>
      <xdr:row>59</xdr:row>
      <xdr:rowOff>114300</xdr:rowOff>
    </xdr:from>
    <xdr:to>
      <xdr:col>8</xdr:col>
      <xdr:colOff>476250</xdr:colOff>
      <xdr:row>75</xdr:row>
      <xdr:rowOff>171451</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447675</xdr:colOff>
      <xdr:row>59</xdr:row>
      <xdr:rowOff>114301</xdr:rowOff>
    </xdr:from>
    <xdr:to>
      <xdr:col>19</xdr:col>
      <xdr:colOff>19049</xdr:colOff>
      <xdr:row>75</xdr:row>
      <xdr:rowOff>171451</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16</xdr:col>
      <xdr:colOff>47625</xdr:colOff>
      <xdr:row>1</xdr:row>
      <xdr:rowOff>57151</xdr:rowOff>
    </xdr:from>
    <xdr:to>
      <xdr:col>18</xdr:col>
      <xdr:colOff>66675</xdr:colOff>
      <xdr:row>1</xdr:row>
      <xdr:rowOff>240507</xdr:rowOff>
    </xdr:to>
    <xdr:pic>
      <xdr:nvPicPr>
        <xdr:cNvPr id="10" name="9 Imagen" descr="miniplan003.gif">
          <a:hlinkClick xmlns:r="http://schemas.openxmlformats.org/officeDocument/2006/relationships" r:id="rId5" tooltip="Producto recomendado"/>
        </xdr:cNvPr>
        <xdr:cNvPicPr>
          <a:picLocks noChangeAspect="1"/>
        </xdr:cNvPicPr>
      </xdr:nvPicPr>
      <xdr:blipFill>
        <a:blip xmlns:r="http://schemas.openxmlformats.org/officeDocument/2006/relationships" r:embed="rId6" cstate="print"/>
        <a:stretch>
          <a:fillRect/>
        </a:stretch>
      </xdr:blipFill>
      <xdr:spPr>
        <a:xfrm>
          <a:off x="9096375" y="114301"/>
          <a:ext cx="1238250" cy="183356"/>
        </a:xfrm>
        <a:prstGeom prst="rect">
          <a:avLst/>
        </a:prstGeom>
        <a:effectLst/>
      </xdr:spPr>
    </xdr:pic>
    <xdr:clientData/>
  </xdr:twoCellAnchor>
  <xdr:twoCellAnchor editAs="oneCell">
    <xdr:from>
      <xdr:col>3</xdr:col>
      <xdr:colOff>190497</xdr:colOff>
      <xdr:row>1</xdr:row>
      <xdr:rowOff>38103</xdr:rowOff>
    </xdr:from>
    <xdr:to>
      <xdr:col>3</xdr:col>
      <xdr:colOff>428622</xdr:colOff>
      <xdr:row>1</xdr:row>
      <xdr:rowOff>295275</xdr:rowOff>
    </xdr:to>
    <xdr:pic>
      <xdr:nvPicPr>
        <xdr:cNvPr id="13" name="Picture 89" descr="MARROBLANC">
          <a:hlinkClick xmlns:r="http://schemas.openxmlformats.org/officeDocument/2006/relationships" r:id="rId7" tooltip="Volver DATOS"/>
        </xdr:cNvPr>
        <xdr:cNvPicPr>
          <a:picLocks noChangeAspect="1" noChangeArrowheads="1"/>
        </xdr:cNvPicPr>
      </xdr:nvPicPr>
      <xdr:blipFill>
        <a:blip xmlns:r="http://schemas.openxmlformats.org/officeDocument/2006/relationships" r:embed="rId8" cstate="print"/>
        <a:srcRect/>
        <a:stretch>
          <a:fillRect/>
        </a:stretch>
      </xdr:blipFill>
      <xdr:spPr bwMode="auto">
        <a:xfrm rot="5400000">
          <a:off x="438149" y="104776"/>
          <a:ext cx="257172" cy="238125"/>
        </a:xfrm>
        <a:prstGeom prst="rect">
          <a:avLst/>
        </a:prstGeom>
        <a:noFill/>
        <a:ln w="9525">
          <a:noFill/>
          <a:miter lim="800000"/>
          <a:headEnd/>
          <a:tailEnd/>
        </a:ln>
      </xdr:spPr>
    </xdr:pic>
    <xdr:clientData/>
  </xdr:twoCellAnchor>
  <xdr:twoCellAnchor editAs="oneCell">
    <xdr:from>
      <xdr:col>2</xdr:col>
      <xdr:colOff>57150</xdr:colOff>
      <xdr:row>1</xdr:row>
      <xdr:rowOff>47625</xdr:rowOff>
    </xdr:from>
    <xdr:to>
      <xdr:col>3</xdr:col>
      <xdr:colOff>133350</xdr:colOff>
      <xdr:row>1</xdr:row>
      <xdr:rowOff>285750</xdr:rowOff>
    </xdr:to>
    <xdr:pic>
      <xdr:nvPicPr>
        <xdr:cNvPr id="14" name="Picture 89" descr="MARROBLANC">
          <a:hlinkClick xmlns:r="http://schemas.openxmlformats.org/officeDocument/2006/relationships" r:id="rId9" tooltip="Ir a la HOJA ANTERIOR"/>
        </xdr:cNvPr>
        <xdr:cNvPicPr>
          <a:picLocks noChangeAspect="1" noChangeArrowheads="1"/>
        </xdr:cNvPicPr>
      </xdr:nvPicPr>
      <xdr:blipFill>
        <a:blip xmlns:r="http://schemas.openxmlformats.org/officeDocument/2006/relationships" r:embed="rId8" cstate="print"/>
        <a:srcRect/>
        <a:stretch>
          <a:fillRect/>
        </a:stretch>
      </xdr:blipFill>
      <xdr:spPr bwMode="auto">
        <a:xfrm>
          <a:off x="152400" y="104775"/>
          <a:ext cx="238125" cy="238125"/>
        </a:xfrm>
        <a:prstGeom prst="rect">
          <a:avLst/>
        </a:prstGeom>
        <a:noFill/>
        <a:ln w="9525">
          <a:noFill/>
          <a:miter lim="800000"/>
          <a:headEnd/>
          <a:tailEnd/>
        </a:ln>
      </xdr:spPr>
    </xdr:pic>
    <xdr:clientData/>
  </xdr:twoCellAnchor>
  <xdr:twoCellAnchor editAs="oneCell">
    <xdr:from>
      <xdr:col>13</xdr:col>
      <xdr:colOff>9525</xdr:colOff>
      <xdr:row>1</xdr:row>
      <xdr:rowOff>47625</xdr:rowOff>
    </xdr:from>
    <xdr:to>
      <xdr:col>14</xdr:col>
      <xdr:colOff>222985</xdr:colOff>
      <xdr:row>1</xdr:row>
      <xdr:rowOff>245625</xdr:rowOff>
    </xdr:to>
    <xdr:pic>
      <xdr:nvPicPr>
        <xdr:cNvPr id="15" name="14 Imagen">
          <a:hlinkClick xmlns:r="http://schemas.openxmlformats.org/officeDocument/2006/relationships" r:id="rId10" tooltip="Información - Uso de la hoja"/>
        </xdr:cNvPr>
        <xdr:cNvPicPr>
          <a:picLocks noChangeAspect="1"/>
        </xdr:cNvPicPr>
      </xdr:nvPicPr>
      <xdr:blipFill>
        <a:blip xmlns:r="http://schemas.openxmlformats.org/officeDocument/2006/relationships" r:embed="rId11" cstate="print"/>
        <a:stretch>
          <a:fillRect/>
        </a:stretch>
      </xdr:blipFill>
      <xdr:spPr>
        <a:xfrm>
          <a:off x="7229475" y="104775"/>
          <a:ext cx="823060" cy="198000"/>
        </a:xfrm>
        <a:prstGeom prst="rect">
          <a:avLst/>
        </a:prstGeom>
      </xdr:spPr>
    </xdr:pic>
    <xdr:clientData/>
  </xdr:twoCellAnchor>
  <xdr:twoCellAnchor editAs="oneCell">
    <xdr:from>
      <xdr:col>4</xdr:col>
      <xdr:colOff>342900</xdr:colOff>
      <xdr:row>135</xdr:row>
      <xdr:rowOff>57150</xdr:rowOff>
    </xdr:from>
    <xdr:to>
      <xdr:col>11</xdr:col>
      <xdr:colOff>266700</xdr:colOff>
      <xdr:row>141</xdr:row>
      <xdr:rowOff>76200</xdr:rowOff>
    </xdr:to>
    <xdr:pic>
      <xdr:nvPicPr>
        <xdr:cNvPr id="11" name="10 Imagen" descr="planventas002.png">
          <a:hlinkClick xmlns:r="http://schemas.openxmlformats.org/officeDocument/2006/relationships" r:id="rId12" tooltip="Más información en la web"/>
        </xdr:cNvPr>
        <xdr:cNvPicPr>
          <a:picLocks noChangeAspect="1"/>
        </xdr:cNvPicPr>
      </xdr:nvPicPr>
      <xdr:blipFill>
        <a:blip xmlns:r="http://schemas.openxmlformats.org/officeDocument/2006/relationships" r:embed="rId13" cstate="print"/>
        <a:stretch>
          <a:fillRect/>
        </a:stretch>
      </xdr:blipFill>
      <xdr:spPr>
        <a:xfrm>
          <a:off x="2428875" y="22888575"/>
          <a:ext cx="3838575" cy="990600"/>
        </a:xfrm>
        <a:prstGeom prst="rect">
          <a:avLst/>
        </a:prstGeom>
        <a:effectLst>
          <a:outerShdw blurRad="990600" dist="38100" dir="5400000" algn="t" rotWithShape="0">
            <a:prstClr val="black">
              <a:alpha val="40000"/>
            </a:prstClr>
          </a:outerShdw>
        </a:effectLst>
      </xdr:spPr>
    </xdr:pic>
    <xdr:clientData/>
  </xdr:twoCellAnchor>
  <xdr:oneCellAnchor>
    <xdr:from>
      <xdr:col>6</xdr:col>
      <xdr:colOff>542925</xdr:colOff>
      <xdr:row>6</xdr:row>
      <xdr:rowOff>95250</xdr:rowOff>
    </xdr:from>
    <xdr:ext cx="3876676" cy="885825"/>
    <xdr:sp macro="" textlink="">
      <xdr:nvSpPr>
        <xdr:cNvPr id="12" name="11 CuadroTexto"/>
        <xdr:cNvSpPr txBox="1"/>
      </xdr:nvSpPr>
      <xdr:spPr>
        <a:xfrm>
          <a:off x="3333750" y="962025"/>
          <a:ext cx="3876676" cy="885825"/>
        </a:xfrm>
        <a:prstGeom prst="rect">
          <a:avLst/>
        </a:prstGeom>
        <a:solidFill>
          <a:schemeClr val="bg2">
            <a:lumMod val="90000"/>
          </a:schemeClr>
        </a:solidFill>
        <a:ln w="25400">
          <a:solidFill>
            <a:schemeClr val="bg2">
              <a:lumMod val="10000"/>
            </a:schemeClr>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s-ES" sz="1200" b="1">
              <a:solidFill>
                <a:sysClr val="windowText" lastClr="000000"/>
              </a:solidFill>
              <a:latin typeface="Segoe UI" pitchFamily="34" charset="0"/>
              <a:cs typeface="Segoe UI" pitchFamily="34" charset="0"/>
            </a:rPr>
            <a:t>Usa esta hoja para hacer un presupuesto </a:t>
          </a:r>
        </a:p>
        <a:p>
          <a:pPr algn="ctr"/>
          <a:r>
            <a:rPr lang="es-ES" sz="1200" b="1">
              <a:solidFill>
                <a:sysClr val="windowText" lastClr="000000"/>
              </a:solidFill>
              <a:latin typeface="Segoe UI" pitchFamily="34" charset="0"/>
              <a:cs typeface="Segoe UI" pitchFamily="34" charset="0"/>
            </a:rPr>
            <a:t>partiendo de las previsiones de contactos</a:t>
          </a:r>
        </a:p>
        <a:p>
          <a:pPr algn="ctr"/>
          <a:r>
            <a:rPr lang="es-ES" sz="1200" b="1" baseline="0">
              <a:solidFill>
                <a:sysClr val="windowText" lastClr="000000"/>
              </a:solidFill>
              <a:latin typeface="Segoe UI" pitchFamily="34" charset="0"/>
              <a:cs typeface="Segoe UI" pitchFamily="34" charset="0"/>
            </a:rPr>
            <a:t>y ratios de conversión. Dist</a:t>
          </a:r>
          <a:r>
            <a:rPr lang="es-ES" sz="1100" b="1" baseline="0">
              <a:solidFill>
                <a:sysClr val="windowText" lastClr="000000"/>
              </a:solidFill>
              <a:latin typeface="Segoe UI" pitchFamily="34" charset="0"/>
              <a:cs typeface="Segoe UI" pitchFamily="34" charset="0"/>
            </a:rPr>
            <a:t>ribúyelas por zonas</a:t>
          </a:r>
        </a:p>
        <a:p>
          <a:pPr algn="ctr"/>
          <a:r>
            <a:rPr lang="es-ES" sz="900" b="0" i="1">
              <a:solidFill>
                <a:sysClr val="windowText" lastClr="000000"/>
              </a:solidFill>
              <a:latin typeface="Segoe UI" pitchFamily="34" charset="0"/>
              <a:cs typeface="Segoe UI" pitchFamily="34" charset="0"/>
            </a:rPr>
            <a:t>Quitar este aviso</a:t>
          </a:r>
          <a:r>
            <a:rPr lang="es-ES" sz="900" b="0" i="1" baseline="0">
              <a:solidFill>
                <a:sysClr val="windowText" lastClr="000000"/>
              </a:solidFill>
              <a:latin typeface="Segoe UI" pitchFamily="34" charset="0"/>
              <a:cs typeface="Segoe UI" pitchFamily="34" charset="0"/>
            </a:rPr>
            <a:t> </a:t>
          </a:r>
          <a:r>
            <a:rPr lang="es-ES" sz="900" b="0" i="1">
              <a:solidFill>
                <a:sysClr val="windowText" lastClr="000000"/>
              </a:solidFill>
              <a:latin typeface="Segoe UI" pitchFamily="34" charset="0"/>
              <a:cs typeface="Segoe UI" pitchFamily="34" charset="0"/>
            </a:rPr>
            <a:t>: seleccionar &gt; Supr</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266700</xdr:colOff>
      <xdr:row>1</xdr:row>
      <xdr:rowOff>38100</xdr:rowOff>
    </xdr:from>
    <xdr:to>
      <xdr:col>14</xdr:col>
      <xdr:colOff>104775</xdr:colOff>
      <xdr:row>9</xdr:row>
      <xdr:rowOff>371475</xdr:rowOff>
    </xdr:to>
    <xdr:pic>
      <xdr:nvPicPr>
        <xdr:cNvPr id="4" name="3 Imagen" descr="Fotolia_91249522_XS.jpg">
          <a:hlinkClick xmlns:r="http://schemas.openxmlformats.org/officeDocument/2006/relationships" r:id="rId1" tooltip="Ir hoja SIGUIENTE"/>
        </xdr:cNvPr>
        <xdr:cNvPicPr>
          <a:picLocks noChangeAspect="1"/>
        </xdr:cNvPicPr>
      </xdr:nvPicPr>
      <xdr:blipFill>
        <a:blip xmlns:r="http://schemas.openxmlformats.org/officeDocument/2006/relationships" r:embed="rId2" cstate="print"/>
        <a:stretch>
          <a:fillRect/>
        </a:stretch>
      </xdr:blipFill>
      <xdr:spPr>
        <a:xfrm>
          <a:off x="781050" y="200025"/>
          <a:ext cx="4962525" cy="2790825"/>
        </a:xfrm>
        <a:prstGeom prst="rect">
          <a:avLst/>
        </a:prstGeom>
      </xdr:spPr>
    </xdr:pic>
    <xdr:clientData/>
  </xdr:twoCellAnchor>
  <xdr:twoCellAnchor editAs="oneCell">
    <xdr:from>
      <xdr:col>4</xdr:col>
      <xdr:colOff>409575</xdr:colOff>
      <xdr:row>10</xdr:row>
      <xdr:rowOff>57150</xdr:rowOff>
    </xdr:from>
    <xdr:to>
      <xdr:col>14</xdr:col>
      <xdr:colOff>16933</xdr:colOff>
      <xdr:row>11</xdr:row>
      <xdr:rowOff>781050</xdr:rowOff>
    </xdr:to>
    <xdr:pic>
      <xdr:nvPicPr>
        <xdr:cNvPr id="8" name="7 Imagen" descr="miniplan005.gif">
          <a:hlinkClick xmlns:r="http://schemas.openxmlformats.org/officeDocument/2006/relationships" r:id="rId1" tooltip="Comenzar"/>
        </xdr:cNvPr>
        <xdr:cNvPicPr>
          <a:picLocks noChangeAspect="1"/>
        </xdr:cNvPicPr>
      </xdr:nvPicPr>
      <xdr:blipFill>
        <a:blip xmlns:r="http://schemas.openxmlformats.org/officeDocument/2006/relationships" r:embed="rId3" cstate="print"/>
        <a:stretch>
          <a:fillRect/>
        </a:stretch>
      </xdr:blipFill>
      <xdr:spPr>
        <a:xfrm>
          <a:off x="1685925" y="3076575"/>
          <a:ext cx="4731808" cy="1162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38100</xdr:colOff>
      <xdr:row>1</xdr:row>
      <xdr:rowOff>47625</xdr:rowOff>
    </xdr:from>
    <xdr:to>
      <xdr:col>3</xdr:col>
      <xdr:colOff>114300</xdr:colOff>
      <xdr:row>1</xdr:row>
      <xdr:rowOff>285750</xdr:rowOff>
    </xdr:to>
    <xdr:pic>
      <xdr:nvPicPr>
        <xdr:cNvPr id="2" name="Picture 89" descr="MARROBLANC">
          <a:hlinkClick xmlns:r="http://schemas.openxmlformats.org/officeDocument/2006/relationships" r:id="rId1" tooltip="Ir a la HOJA ANTERIOR"/>
        </xdr:cNvPr>
        <xdr:cNvPicPr>
          <a:picLocks noChangeAspect="1" noChangeArrowheads="1"/>
        </xdr:cNvPicPr>
      </xdr:nvPicPr>
      <xdr:blipFill>
        <a:blip xmlns:r="http://schemas.openxmlformats.org/officeDocument/2006/relationships" r:embed="rId2" cstate="print"/>
        <a:srcRect/>
        <a:stretch>
          <a:fillRect/>
        </a:stretch>
      </xdr:blipFill>
      <xdr:spPr bwMode="auto">
        <a:xfrm>
          <a:off x="133350" y="104775"/>
          <a:ext cx="238125" cy="238125"/>
        </a:xfrm>
        <a:prstGeom prst="rect">
          <a:avLst/>
        </a:prstGeom>
        <a:noFill/>
        <a:ln w="9525">
          <a:noFill/>
          <a:miter lim="800000"/>
          <a:headEnd/>
          <a:tailEnd/>
        </a:ln>
      </xdr:spPr>
    </xdr:pic>
    <xdr:clientData/>
  </xdr:twoCellAnchor>
  <xdr:twoCellAnchor editAs="oneCell">
    <xdr:from>
      <xdr:col>10</xdr:col>
      <xdr:colOff>809625</xdr:colOff>
      <xdr:row>1</xdr:row>
      <xdr:rowOff>47625</xdr:rowOff>
    </xdr:from>
    <xdr:to>
      <xdr:col>11</xdr:col>
      <xdr:colOff>152400</xdr:colOff>
      <xdr:row>1</xdr:row>
      <xdr:rowOff>285750</xdr:rowOff>
    </xdr:to>
    <xdr:pic>
      <xdr:nvPicPr>
        <xdr:cNvPr id="3" name="Picture 90" descr="MARROBLANC">
          <a:hlinkClick xmlns:r="http://schemas.openxmlformats.org/officeDocument/2006/relationships" r:id="rId3" tooltip="Ir a la HOJA SIGUIENTE"/>
        </xdr:cNvPr>
        <xdr:cNvPicPr>
          <a:picLocks noChangeAspect="1" noChangeArrowheads="1"/>
        </xdr:cNvPicPr>
      </xdr:nvPicPr>
      <xdr:blipFill>
        <a:blip xmlns:r="http://schemas.openxmlformats.org/officeDocument/2006/relationships" r:embed="rId4" cstate="print"/>
        <a:srcRect/>
        <a:stretch>
          <a:fillRect/>
        </a:stretch>
      </xdr:blipFill>
      <xdr:spPr bwMode="auto">
        <a:xfrm>
          <a:off x="7334250" y="104775"/>
          <a:ext cx="238125" cy="238125"/>
        </a:xfrm>
        <a:prstGeom prst="rect">
          <a:avLst/>
        </a:prstGeom>
        <a:noFill/>
        <a:ln w="9525">
          <a:noFill/>
          <a:miter lim="800000"/>
          <a:headEnd/>
          <a:tailEnd/>
        </a:ln>
      </xdr:spPr>
    </xdr:pic>
    <xdr:clientData/>
  </xdr:twoCellAnchor>
  <xdr:twoCellAnchor editAs="oneCell">
    <xdr:from>
      <xdr:col>3</xdr:col>
      <xdr:colOff>161922</xdr:colOff>
      <xdr:row>1</xdr:row>
      <xdr:rowOff>38103</xdr:rowOff>
    </xdr:from>
    <xdr:to>
      <xdr:col>3</xdr:col>
      <xdr:colOff>400047</xdr:colOff>
      <xdr:row>1</xdr:row>
      <xdr:rowOff>295275</xdr:rowOff>
    </xdr:to>
    <xdr:pic>
      <xdr:nvPicPr>
        <xdr:cNvPr id="4" name="Picture 89" descr="MARROBLANC">
          <a:hlinkClick xmlns:r="http://schemas.openxmlformats.org/officeDocument/2006/relationships" r:id="rId5" tooltip="Volver DATOS"/>
        </xdr:cNvPr>
        <xdr:cNvPicPr>
          <a:picLocks noChangeAspect="1" noChangeArrowheads="1"/>
        </xdr:cNvPicPr>
      </xdr:nvPicPr>
      <xdr:blipFill>
        <a:blip xmlns:r="http://schemas.openxmlformats.org/officeDocument/2006/relationships" r:embed="rId2" cstate="print"/>
        <a:srcRect/>
        <a:stretch>
          <a:fillRect/>
        </a:stretch>
      </xdr:blipFill>
      <xdr:spPr bwMode="auto">
        <a:xfrm rot="5400000">
          <a:off x="409574" y="104776"/>
          <a:ext cx="257172" cy="238125"/>
        </a:xfrm>
        <a:prstGeom prst="rect">
          <a:avLst/>
        </a:prstGeom>
        <a:noFill/>
        <a:ln w="9525">
          <a:noFill/>
          <a:miter lim="800000"/>
          <a:headEnd/>
          <a:tailEnd/>
        </a:ln>
      </xdr:spPr>
    </xdr:pic>
    <xdr:clientData/>
  </xdr:twoCellAnchor>
  <xdr:twoCellAnchor editAs="oneCell">
    <xdr:from>
      <xdr:col>9</xdr:col>
      <xdr:colOff>742950</xdr:colOff>
      <xdr:row>7</xdr:row>
      <xdr:rowOff>38100</xdr:rowOff>
    </xdr:from>
    <xdr:to>
      <xdr:col>13</xdr:col>
      <xdr:colOff>57150</xdr:colOff>
      <xdr:row>16</xdr:row>
      <xdr:rowOff>50501</xdr:rowOff>
    </xdr:to>
    <xdr:pic>
      <xdr:nvPicPr>
        <xdr:cNvPr id="9" name="Picture 43">
          <a:hlinkClick xmlns:r="http://schemas.openxmlformats.org/officeDocument/2006/relationships" r:id="rId6" tooltip="RECOMENDACIÓN"/>
        </xdr:cNvPr>
        <xdr:cNvPicPr>
          <a:picLocks noChangeAspect="1" noChangeArrowheads="1"/>
        </xdr:cNvPicPr>
      </xdr:nvPicPr>
      <xdr:blipFill>
        <a:blip xmlns:r="http://schemas.openxmlformats.org/officeDocument/2006/relationships" r:embed="rId7" cstate="print">
          <a:duotone>
            <a:schemeClr val="bg2">
              <a:shade val="45000"/>
              <a:satMod val="135000"/>
            </a:schemeClr>
            <a:prstClr val="white"/>
          </a:duotone>
        </a:blip>
        <a:srcRect/>
        <a:stretch>
          <a:fillRect/>
        </a:stretch>
      </xdr:blipFill>
      <xdr:spPr bwMode="auto">
        <a:xfrm>
          <a:off x="6372225" y="1714500"/>
          <a:ext cx="2152650" cy="1869776"/>
        </a:xfrm>
        <a:prstGeom prst="rect">
          <a:avLst/>
        </a:prstGeom>
        <a:noFill/>
        <a:effectLst/>
      </xdr:spPr>
    </xdr:pic>
    <xdr:clientData/>
  </xdr:twoCellAnchor>
  <xdr:twoCellAnchor editAs="oneCell">
    <xdr:from>
      <xdr:col>4</xdr:col>
      <xdr:colOff>657225</xdr:colOff>
      <xdr:row>255</xdr:row>
      <xdr:rowOff>104775</xdr:rowOff>
    </xdr:from>
    <xdr:to>
      <xdr:col>9</xdr:col>
      <xdr:colOff>47625</xdr:colOff>
      <xdr:row>261</xdr:row>
      <xdr:rowOff>66675</xdr:rowOff>
    </xdr:to>
    <xdr:pic>
      <xdr:nvPicPr>
        <xdr:cNvPr id="17" name="16 Imagen" descr="planventas002.png">
          <a:hlinkClick xmlns:r="http://schemas.openxmlformats.org/officeDocument/2006/relationships" r:id="rId8" tooltip="Más información en la web"/>
        </xdr:cNvPr>
        <xdr:cNvPicPr>
          <a:picLocks noChangeAspect="1"/>
        </xdr:cNvPicPr>
      </xdr:nvPicPr>
      <xdr:blipFill>
        <a:blip xmlns:r="http://schemas.openxmlformats.org/officeDocument/2006/relationships" r:embed="rId9" cstate="print"/>
        <a:stretch>
          <a:fillRect/>
        </a:stretch>
      </xdr:blipFill>
      <xdr:spPr>
        <a:xfrm>
          <a:off x="1809750" y="5686425"/>
          <a:ext cx="3867150" cy="933450"/>
        </a:xfrm>
        <a:prstGeom prst="rect">
          <a:avLst/>
        </a:prstGeom>
        <a:effectLst>
          <a:outerShdw blurRad="990600" dist="38100" dir="5400000" algn="t" rotWithShape="0">
            <a:prstClr val="black">
              <a:alpha val="40000"/>
            </a:prstClr>
          </a:outerShdw>
        </a:effectLst>
      </xdr:spPr>
    </xdr:pic>
    <xdr:clientData/>
  </xdr:twoCellAnchor>
  <xdr:oneCellAnchor>
    <xdr:from>
      <xdr:col>3</xdr:col>
      <xdr:colOff>571500</xdr:colOff>
      <xdr:row>24</xdr:row>
      <xdr:rowOff>19050</xdr:rowOff>
    </xdr:from>
    <xdr:ext cx="6096000" cy="1552575"/>
    <xdr:sp macro="" textlink="">
      <xdr:nvSpPr>
        <xdr:cNvPr id="10" name="9 CuadroTexto"/>
        <xdr:cNvSpPr txBox="1"/>
      </xdr:nvSpPr>
      <xdr:spPr>
        <a:xfrm>
          <a:off x="828675" y="4962525"/>
          <a:ext cx="6096000" cy="1552575"/>
        </a:xfrm>
        <a:prstGeom prst="rect">
          <a:avLst/>
        </a:prstGeom>
        <a:solidFill>
          <a:schemeClr val="accent6">
            <a:lumMod val="20000"/>
            <a:lumOff val="80000"/>
          </a:schemeClr>
        </a:solidFill>
        <a:ln w="41275">
          <a:solidFill>
            <a:srgbClr val="C00000"/>
          </a:solidFill>
        </a:ln>
        <a:effectLst/>
      </xdr:spPr>
      <xdr:style>
        <a:lnRef idx="0">
          <a:scrgbClr r="0" g="0" b="0"/>
        </a:lnRef>
        <a:fillRef idx="0">
          <a:scrgbClr r="0" g="0" b="0"/>
        </a:fillRef>
        <a:effectRef idx="0">
          <a:scrgbClr r="0" g="0" b="0"/>
        </a:effectRef>
        <a:fontRef idx="minor">
          <a:schemeClr val="tx1"/>
        </a:fontRef>
      </xdr:style>
      <xdr:txBody>
        <a:bodyPr vertOverflow="clip" wrap="square" tIns="72000" bIns="72000" rtlCol="0" anchor="t">
          <a:noAutofit/>
        </a:bodyPr>
        <a:lstStyle/>
        <a:p>
          <a:pPr algn="ctr"/>
          <a:r>
            <a:rPr lang="es-ES" sz="1600">
              <a:solidFill>
                <a:srgbClr val="C00000"/>
              </a:solidFill>
              <a:latin typeface="Segoe UI" panose="020B0502040204020203" pitchFamily="34" charset="0"/>
              <a:ea typeface="Segoe UI" panose="020B0502040204020203" pitchFamily="34" charset="0"/>
              <a:cs typeface="Segoe UI" panose="020B0502040204020203" pitchFamily="34" charset="0"/>
            </a:rPr>
            <a:t>MUY</a:t>
          </a:r>
          <a:r>
            <a:rPr lang="es-ES" sz="1600" baseline="0">
              <a:solidFill>
                <a:srgbClr val="C00000"/>
              </a:solidFill>
              <a:latin typeface="Segoe UI" panose="020B0502040204020203" pitchFamily="34" charset="0"/>
              <a:ea typeface="Segoe UI" panose="020B0502040204020203" pitchFamily="34" charset="0"/>
              <a:cs typeface="Segoe UI" panose="020B0502040204020203" pitchFamily="34" charset="0"/>
            </a:rPr>
            <a:t> RECOMENDABLE:</a:t>
          </a:r>
        </a:p>
        <a:p>
          <a:pPr algn="ctr"/>
          <a:r>
            <a:rPr lang="es-ES" sz="2000" b="1" baseline="0">
              <a:solidFill>
                <a:srgbClr val="C00000"/>
              </a:solidFill>
              <a:latin typeface="Segoe UI" panose="020B0502040204020203" pitchFamily="34" charset="0"/>
              <a:ea typeface="Segoe UI" panose="020B0502040204020203" pitchFamily="34" charset="0"/>
              <a:cs typeface="Segoe UI" panose="020B0502040204020203" pitchFamily="34" charset="0"/>
            </a:rPr>
            <a:t>MINIMIZA LA CINTA DE OPCIONES</a:t>
          </a:r>
        </a:p>
        <a:p>
          <a:pPr algn="ctr"/>
          <a:r>
            <a:rPr lang="es-ES" sz="1400" baseline="0">
              <a:solidFill>
                <a:srgbClr val="C00000"/>
              </a:solidFill>
              <a:latin typeface="Segoe UI" panose="020B0502040204020203" pitchFamily="34" charset="0"/>
              <a:ea typeface="Segoe UI" panose="020B0502040204020203" pitchFamily="34" charset="0"/>
              <a:cs typeface="Segoe UI" panose="020B0502040204020203" pitchFamily="34" charset="0"/>
            </a:rPr>
            <a:t>Trabajarás mejor, luego si lo deseas puedes volver a desplegarla</a:t>
          </a:r>
        </a:p>
        <a:p>
          <a:pPr algn="ctr"/>
          <a:r>
            <a:rPr lang="es-ES" sz="1050" baseline="0">
              <a:solidFill>
                <a:srgbClr val="C00000"/>
              </a:solidFill>
              <a:latin typeface="Segoe UI" panose="020B0502040204020203" pitchFamily="34" charset="0"/>
              <a:ea typeface="Segoe UI" panose="020B0502040204020203" pitchFamily="34" charset="0"/>
              <a:cs typeface="Segoe UI" panose="020B0502040204020203" pitchFamily="34" charset="0"/>
            </a:rPr>
            <a:t>Es muy fácil y rápido : Clic Barra herramientas &gt; Seleccionar "Minimizar la cinta de Opciones</a:t>
          </a:r>
          <a:r>
            <a:rPr lang="es-ES" sz="1400" baseline="0">
              <a:solidFill>
                <a:srgbClr val="C00000"/>
              </a:solidFill>
              <a:latin typeface="Segoe UI" panose="020B0502040204020203" pitchFamily="34" charset="0"/>
              <a:ea typeface="Segoe UI" panose="020B0502040204020203" pitchFamily="34" charset="0"/>
              <a:cs typeface="Segoe UI" panose="020B0502040204020203" pitchFamily="34" charset="0"/>
            </a:rPr>
            <a:t>"</a:t>
          </a:r>
        </a:p>
        <a:p>
          <a:pPr algn="ctr"/>
          <a:r>
            <a:rPr lang="es-ES" sz="1100" baseline="0">
              <a:solidFill>
                <a:srgbClr val="FF0000"/>
              </a:solidFill>
              <a:latin typeface="Segoe UI" panose="020B0502040204020203" pitchFamily="34" charset="0"/>
              <a:ea typeface="Segoe UI" panose="020B0502040204020203" pitchFamily="34" charset="0"/>
              <a:cs typeface="Segoe UI" panose="020B0502040204020203" pitchFamily="34" charset="0"/>
            </a:rPr>
            <a:t>Quitar este aviso: Desproteger &gt; Seleccionar &gt; Supr</a:t>
          </a:r>
          <a:endParaRPr lang="es-ES" sz="1600" baseline="0">
            <a:solidFill>
              <a:srgbClr val="FF0000"/>
            </a:solidFill>
            <a:latin typeface="Segoe UI" panose="020B0502040204020203" pitchFamily="34" charset="0"/>
            <a:ea typeface="Segoe UI" panose="020B0502040204020203" pitchFamily="34" charset="0"/>
            <a:cs typeface="Segoe UI" panose="020B0502040204020203" pitchFamily="34" charset="0"/>
          </a:endParaRPr>
        </a:p>
        <a:p>
          <a:pPr algn="ctr"/>
          <a:endParaRPr lang="es-ES" sz="1400">
            <a:solidFill>
              <a:srgbClr val="C00000"/>
            </a:solidFill>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38100</xdr:colOff>
      <xdr:row>1</xdr:row>
      <xdr:rowOff>47625</xdr:rowOff>
    </xdr:from>
    <xdr:to>
      <xdr:col>3</xdr:col>
      <xdr:colOff>114300</xdr:colOff>
      <xdr:row>1</xdr:row>
      <xdr:rowOff>285750</xdr:rowOff>
    </xdr:to>
    <xdr:pic>
      <xdr:nvPicPr>
        <xdr:cNvPr id="2" name="Picture 89" descr="MARROBLANC">
          <a:hlinkClick xmlns:r="http://schemas.openxmlformats.org/officeDocument/2006/relationships" r:id="rId1" tooltip="Ir a la HOJA ANTERIOR"/>
        </xdr:cNvPr>
        <xdr:cNvPicPr>
          <a:picLocks noChangeAspect="1" noChangeArrowheads="1"/>
        </xdr:cNvPicPr>
      </xdr:nvPicPr>
      <xdr:blipFill>
        <a:blip xmlns:r="http://schemas.openxmlformats.org/officeDocument/2006/relationships" r:embed="rId2" cstate="print"/>
        <a:srcRect/>
        <a:stretch>
          <a:fillRect/>
        </a:stretch>
      </xdr:blipFill>
      <xdr:spPr bwMode="auto">
        <a:xfrm>
          <a:off x="133350" y="104775"/>
          <a:ext cx="238125" cy="238125"/>
        </a:xfrm>
        <a:prstGeom prst="rect">
          <a:avLst/>
        </a:prstGeom>
        <a:noFill/>
        <a:ln w="9525">
          <a:noFill/>
          <a:miter lim="800000"/>
          <a:headEnd/>
          <a:tailEnd/>
        </a:ln>
      </xdr:spPr>
    </xdr:pic>
    <xdr:clientData/>
  </xdr:twoCellAnchor>
  <xdr:twoCellAnchor editAs="oneCell">
    <xdr:from>
      <xdr:col>11</xdr:col>
      <xdr:colOff>790575</xdr:colOff>
      <xdr:row>1</xdr:row>
      <xdr:rowOff>47625</xdr:rowOff>
    </xdr:from>
    <xdr:to>
      <xdr:col>12</xdr:col>
      <xdr:colOff>209550</xdr:colOff>
      <xdr:row>1</xdr:row>
      <xdr:rowOff>285750</xdr:rowOff>
    </xdr:to>
    <xdr:pic>
      <xdr:nvPicPr>
        <xdr:cNvPr id="3" name="Picture 90" descr="MARROBLANC">
          <a:hlinkClick xmlns:r="http://schemas.openxmlformats.org/officeDocument/2006/relationships" r:id="rId3" tooltip="Ir a la HOJA SIGUIENTE"/>
        </xdr:cNvPr>
        <xdr:cNvPicPr>
          <a:picLocks noChangeAspect="1" noChangeArrowheads="1"/>
        </xdr:cNvPicPr>
      </xdr:nvPicPr>
      <xdr:blipFill>
        <a:blip xmlns:r="http://schemas.openxmlformats.org/officeDocument/2006/relationships" r:embed="rId4" cstate="print"/>
        <a:srcRect/>
        <a:stretch>
          <a:fillRect/>
        </a:stretch>
      </xdr:blipFill>
      <xdr:spPr bwMode="auto">
        <a:xfrm>
          <a:off x="8315325" y="104775"/>
          <a:ext cx="238125" cy="238125"/>
        </a:xfrm>
        <a:prstGeom prst="rect">
          <a:avLst/>
        </a:prstGeom>
        <a:noFill/>
        <a:ln w="9525">
          <a:noFill/>
          <a:miter lim="800000"/>
          <a:headEnd/>
          <a:tailEnd/>
        </a:ln>
      </xdr:spPr>
    </xdr:pic>
    <xdr:clientData/>
  </xdr:twoCellAnchor>
  <xdr:twoCellAnchor editAs="oneCell">
    <xdr:from>
      <xdr:col>3</xdr:col>
      <xdr:colOff>161922</xdr:colOff>
      <xdr:row>1</xdr:row>
      <xdr:rowOff>38103</xdr:rowOff>
    </xdr:from>
    <xdr:to>
      <xdr:col>3</xdr:col>
      <xdr:colOff>400047</xdr:colOff>
      <xdr:row>1</xdr:row>
      <xdr:rowOff>295275</xdr:rowOff>
    </xdr:to>
    <xdr:pic>
      <xdr:nvPicPr>
        <xdr:cNvPr id="4" name="Picture 89" descr="MARROBLANC">
          <a:hlinkClick xmlns:r="http://schemas.openxmlformats.org/officeDocument/2006/relationships" r:id="rId5" tooltip="Volver DATOS"/>
        </xdr:cNvPr>
        <xdr:cNvPicPr>
          <a:picLocks noChangeAspect="1" noChangeArrowheads="1"/>
        </xdr:cNvPicPr>
      </xdr:nvPicPr>
      <xdr:blipFill>
        <a:blip xmlns:r="http://schemas.openxmlformats.org/officeDocument/2006/relationships" r:embed="rId2" cstate="print"/>
        <a:srcRect/>
        <a:stretch>
          <a:fillRect/>
        </a:stretch>
      </xdr:blipFill>
      <xdr:spPr bwMode="auto">
        <a:xfrm rot="5400000">
          <a:off x="409574" y="104776"/>
          <a:ext cx="257172" cy="238125"/>
        </a:xfrm>
        <a:prstGeom prst="rect">
          <a:avLst/>
        </a:prstGeom>
        <a:noFill/>
        <a:ln w="9525">
          <a:noFill/>
          <a:miter lim="800000"/>
          <a:headEnd/>
          <a:tailEnd/>
        </a:ln>
      </xdr:spPr>
    </xdr:pic>
    <xdr:clientData/>
  </xdr:twoCellAnchor>
  <xdr:twoCellAnchor>
    <xdr:from>
      <xdr:col>7</xdr:col>
      <xdr:colOff>28575</xdr:colOff>
      <xdr:row>12</xdr:row>
      <xdr:rowOff>9525</xdr:rowOff>
    </xdr:from>
    <xdr:to>
      <xdr:col>11</xdr:col>
      <xdr:colOff>762000</xdr:colOff>
      <xdr:row>21</xdr:row>
      <xdr:rowOff>228601</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4</xdr:col>
      <xdr:colOff>0</xdr:colOff>
      <xdr:row>228</xdr:row>
      <xdr:rowOff>66675</xdr:rowOff>
    </xdr:from>
    <xdr:to>
      <xdr:col>9</xdr:col>
      <xdr:colOff>457200</xdr:colOff>
      <xdr:row>234</xdr:row>
      <xdr:rowOff>28575</xdr:rowOff>
    </xdr:to>
    <xdr:pic>
      <xdr:nvPicPr>
        <xdr:cNvPr id="6" name="5 Imagen" descr="planventas002.png">
          <a:hlinkClick xmlns:r="http://schemas.openxmlformats.org/officeDocument/2006/relationships" r:id="rId7" tooltip="Más información en la web"/>
        </xdr:cNvPr>
        <xdr:cNvPicPr>
          <a:picLocks noChangeAspect="1"/>
        </xdr:cNvPicPr>
      </xdr:nvPicPr>
      <xdr:blipFill>
        <a:blip xmlns:r="http://schemas.openxmlformats.org/officeDocument/2006/relationships" r:embed="rId8" cstate="print"/>
        <a:stretch>
          <a:fillRect/>
        </a:stretch>
      </xdr:blipFill>
      <xdr:spPr>
        <a:xfrm>
          <a:off x="2476500" y="38233350"/>
          <a:ext cx="3867150" cy="933450"/>
        </a:xfrm>
        <a:prstGeom prst="rect">
          <a:avLst/>
        </a:prstGeom>
        <a:effectLst>
          <a:outerShdw blurRad="990600" dist="38100" dir="5400000" algn="t" rotWithShape="0">
            <a:prstClr val="black">
              <a:alpha val="40000"/>
            </a:prstClr>
          </a:outerShdw>
        </a:effectLst>
      </xdr:spPr>
    </xdr:pic>
    <xdr:clientData/>
  </xdr:twoCellAnchor>
  <xdr:twoCellAnchor editAs="oneCell">
    <xdr:from>
      <xdr:col>10</xdr:col>
      <xdr:colOff>619129</xdr:colOff>
      <xdr:row>1</xdr:row>
      <xdr:rowOff>57150</xdr:rowOff>
    </xdr:from>
    <xdr:to>
      <xdr:col>11</xdr:col>
      <xdr:colOff>623039</xdr:colOff>
      <xdr:row>1</xdr:row>
      <xdr:rowOff>255150</xdr:rowOff>
    </xdr:to>
    <xdr:pic>
      <xdr:nvPicPr>
        <xdr:cNvPr id="7" name="6 Imagen">
          <a:hlinkClick xmlns:r="http://schemas.openxmlformats.org/officeDocument/2006/relationships" r:id="rId9" tooltip="Información - Uso de la hoja"/>
        </xdr:cNvPr>
        <xdr:cNvPicPr>
          <a:picLocks noChangeAspect="1"/>
        </xdr:cNvPicPr>
      </xdr:nvPicPr>
      <xdr:blipFill>
        <a:blip xmlns:r="http://schemas.openxmlformats.org/officeDocument/2006/relationships" r:embed="rId10" cstate="print"/>
        <a:stretch>
          <a:fillRect/>
        </a:stretch>
      </xdr:blipFill>
      <xdr:spPr>
        <a:xfrm>
          <a:off x="7324729" y="114300"/>
          <a:ext cx="823060" cy="198000"/>
        </a:xfrm>
        <a:prstGeom prst="rect">
          <a:avLst/>
        </a:prstGeom>
      </xdr:spPr>
    </xdr:pic>
    <xdr:clientData/>
  </xdr:twoCellAnchor>
  <xdr:twoCellAnchor editAs="oneCell">
    <xdr:from>
      <xdr:col>13</xdr:col>
      <xdr:colOff>238125</xdr:colOff>
      <xdr:row>1</xdr:row>
      <xdr:rowOff>66675</xdr:rowOff>
    </xdr:from>
    <xdr:to>
      <xdr:col>14</xdr:col>
      <xdr:colOff>638175</xdr:colOff>
      <xdr:row>1</xdr:row>
      <xdr:rowOff>257175</xdr:rowOff>
    </xdr:to>
    <xdr:pic>
      <xdr:nvPicPr>
        <xdr:cNvPr id="8" name="7 Imagen" descr="miniplan003.gif">
          <a:hlinkClick xmlns:r="http://schemas.openxmlformats.org/officeDocument/2006/relationships" r:id="rId11" tooltip="Producto recomendado"/>
        </xdr:cNvPr>
        <xdr:cNvPicPr>
          <a:picLocks noChangeAspect="1"/>
        </xdr:cNvPicPr>
      </xdr:nvPicPr>
      <xdr:blipFill>
        <a:blip xmlns:r="http://schemas.openxmlformats.org/officeDocument/2006/relationships" r:embed="rId12" cstate="print"/>
        <a:stretch>
          <a:fillRect/>
        </a:stretch>
      </xdr:blipFill>
      <xdr:spPr>
        <a:xfrm>
          <a:off x="8810625" y="123825"/>
          <a:ext cx="1219200" cy="190500"/>
        </a:xfrm>
        <a:prstGeom prst="rect">
          <a:avLst/>
        </a:prstGeom>
        <a:effectLst/>
      </xdr:spPr>
    </xdr:pic>
    <xdr:clientData/>
  </xdr:twoCellAnchor>
  <xdr:twoCellAnchor editAs="oneCell">
    <xdr:from>
      <xdr:col>11</xdr:col>
      <xdr:colOff>771525</xdr:colOff>
      <xdr:row>23</xdr:row>
      <xdr:rowOff>38100</xdr:rowOff>
    </xdr:from>
    <xdr:to>
      <xdr:col>15</xdr:col>
      <xdr:colOff>238125</xdr:colOff>
      <xdr:row>32</xdr:row>
      <xdr:rowOff>88601</xdr:rowOff>
    </xdr:to>
    <xdr:pic>
      <xdr:nvPicPr>
        <xdr:cNvPr id="10" name="Picture 43">
          <a:hlinkClick xmlns:r="http://schemas.openxmlformats.org/officeDocument/2006/relationships" r:id="rId13" tooltip="RECOMENDACIÓN"/>
        </xdr:cNvPr>
        <xdr:cNvPicPr>
          <a:picLocks noChangeAspect="1" noChangeArrowheads="1"/>
        </xdr:cNvPicPr>
      </xdr:nvPicPr>
      <xdr:blipFill>
        <a:blip xmlns:r="http://schemas.openxmlformats.org/officeDocument/2006/relationships" r:embed="rId14" cstate="print">
          <a:duotone>
            <a:schemeClr val="bg2">
              <a:shade val="45000"/>
              <a:satMod val="135000"/>
            </a:schemeClr>
            <a:prstClr val="white"/>
          </a:duotone>
        </a:blip>
        <a:srcRect/>
        <a:stretch>
          <a:fillRect/>
        </a:stretch>
      </xdr:blipFill>
      <xdr:spPr bwMode="auto">
        <a:xfrm>
          <a:off x="8296275" y="3971925"/>
          <a:ext cx="2152650" cy="1869776"/>
        </a:xfrm>
        <a:prstGeom prst="rect">
          <a:avLst/>
        </a:prstGeom>
        <a:noFill/>
        <a:effectLst/>
      </xdr:spPr>
    </xdr:pic>
    <xdr:clientData/>
  </xdr:twoCellAnchor>
  <xdr:twoCellAnchor editAs="oneCell">
    <xdr:from>
      <xdr:col>11</xdr:col>
      <xdr:colOff>66675</xdr:colOff>
      <xdr:row>197</xdr:row>
      <xdr:rowOff>28575</xdr:rowOff>
    </xdr:from>
    <xdr:to>
      <xdr:col>14</xdr:col>
      <xdr:colOff>352425</xdr:colOff>
      <xdr:row>207</xdr:row>
      <xdr:rowOff>126701</xdr:rowOff>
    </xdr:to>
    <xdr:pic>
      <xdr:nvPicPr>
        <xdr:cNvPr id="11" name="Picture 43">
          <a:hlinkClick xmlns:r="http://schemas.openxmlformats.org/officeDocument/2006/relationships" r:id="rId13" tooltip="RECOMENDACIÓN"/>
        </xdr:cNvPr>
        <xdr:cNvPicPr>
          <a:picLocks noChangeAspect="1" noChangeArrowheads="1"/>
        </xdr:cNvPicPr>
      </xdr:nvPicPr>
      <xdr:blipFill>
        <a:blip xmlns:r="http://schemas.openxmlformats.org/officeDocument/2006/relationships" r:embed="rId14" cstate="print">
          <a:duotone>
            <a:schemeClr val="bg2">
              <a:shade val="45000"/>
              <a:satMod val="135000"/>
            </a:schemeClr>
            <a:prstClr val="white"/>
          </a:duotone>
        </a:blip>
        <a:srcRect/>
        <a:stretch>
          <a:fillRect/>
        </a:stretch>
      </xdr:blipFill>
      <xdr:spPr bwMode="auto">
        <a:xfrm>
          <a:off x="7591425" y="32737425"/>
          <a:ext cx="2152650" cy="1869776"/>
        </a:xfrm>
        <a:prstGeom prst="rect">
          <a:avLst/>
        </a:prstGeom>
        <a:noFill/>
        <a:effectLst/>
      </xdr:spPr>
    </xdr:pic>
    <xdr:clientData/>
  </xdr:twoCellAnchor>
  <xdr:oneCellAnchor>
    <xdr:from>
      <xdr:col>5</xdr:col>
      <xdr:colOff>123133</xdr:colOff>
      <xdr:row>3</xdr:row>
      <xdr:rowOff>19049</xdr:rowOff>
    </xdr:from>
    <xdr:ext cx="3036472" cy="647701"/>
    <xdr:sp macro="" textlink="">
      <xdr:nvSpPr>
        <xdr:cNvPr id="12" name="11 CuadroTexto"/>
        <xdr:cNvSpPr txBox="1"/>
      </xdr:nvSpPr>
      <xdr:spPr>
        <a:xfrm>
          <a:off x="2656783" y="581024"/>
          <a:ext cx="3036472" cy="647701"/>
        </a:xfrm>
        <a:prstGeom prst="rect">
          <a:avLst/>
        </a:prstGeom>
        <a:solidFill>
          <a:schemeClr val="bg2">
            <a:lumMod val="90000"/>
          </a:schemeClr>
        </a:solidFill>
        <a:ln w="25400">
          <a:solidFill>
            <a:schemeClr val="bg2">
              <a:lumMod val="10000"/>
            </a:schemeClr>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s-ES" sz="1200" b="1">
              <a:solidFill>
                <a:sysClr val="windowText" lastClr="000000"/>
              </a:solidFill>
              <a:latin typeface="Segoe UI" pitchFamily="34" charset="0"/>
              <a:cs typeface="Segoe UI" pitchFamily="34" charset="0"/>
            </a:rPr>
            <a:t>Usa esta hoja para estudiar</a:t>
          </a:r>
          <a:endParaRPr lang="es-ES" sz="1200" b="1" baseline="0">
            <a:solidFill>
              <a:sysClr val="windowText" lastClr="000000"/>
            </a:solidFill>
            <a:latin typeface="Segoe UI" pitchFamily="34" charset="0"/>
            <a:cs typeface="Segoe UI" pitchFamily="34" charset="0"/>
          </a:endParaRPr>
        </a:p>
        <a:p>
          <a:pPr algn="ctr"/>
          <a:r>
            <a:rPr lang="es-ES" sz="1200" b="1" baseline="0">
              <a:solidFill>
                <a:sysClr val="windowText" lastClr="000000"/>
              </a:solidFill>
              <a:latin typeface="Segoe UI" pitchFamily="34" charset="0"/>
              <a:cs typeface="Segoe UI" pitchFamily="34" charset="0"/>
            </a:rPr>
            <a:t>el precio de un sólo producto o servicio</a:t>
          </a:r>
        </a:p>
        <a:p>
          <a:pPr marL="0" marR="0" indent="0" algn="ctr" defTabSz="914400" eaLnBrk="1" fontAlgn="auto" latinLnBrk="0" hangingPunct="1">
            <a:lnSpc>
              <a:spcPct val="100000"/>
            </a:lnSpc>
            <a:spcBef>
              <a:spcPts val="0"/>
            </a:spcBef>
            <a:spcAft>
              <a:spcPts val="0"/>
            </a:spcAft>
            <a:buClrTx/>
            <a:buSzTx/>
            <a:buFontTx/>
            <a:buNone/>
            <a:tabLst/>
            <a:defRPr/>
          </a:pPr>
          <a:r>
            <a:rPr lang="es-ES" sz="1000" b="0" i="1">
              <a:solidFill>
                <a:schemeClr val="tx1"/>
              </a:solidFill>
              <a:latin typeface="+mn-lt"/>
              <a:ea typeface="+mn-ea"/>
              <a:cs typeface="+mn-cs"/>
            </a:rPr>
            <a:t>Quitar este aviso</a:t>
          </a:r>
          <a:r>
            <a:rPr lang="es-ES" sz="1000" b="0" i="1" baseline="0">
              <a:solidFill>
                <a:schemeClr val="tx1"/>
              </a:solidFill>
              <a:latin typeface="+mn-lt"/>
              <a:ea typeface="+mn-ea"/>
              <a:cs typeface="+mn-cs"/>
            </a:rPr>
            <a:t> </a:t>
          </a:r>
          <a:r>
            <a:rPr lang="es-ES" sz="1000" b="0" i="1">
              <a:solidFill>
                <a:schemeClr val="tx1"/>
              </a:solidFill>
              <a:latin typeface="+mn-lt"/>
              <a:ea typeface="+mn-ea"/>
              <a:cs typeface="+mn-cs"/>
            </a:rPr>
            <a:t>: seleccionar &gt; Supr</a:t>
          </a:r>
          <a:endParaRPr lang="es-ES" sz="1050"/>
        </a:p>
        <a:p>
          <a:pPr algn="ctr"/>
          <a:endParaRPr lang="es-ES" sz="1200" b="1">
            <a:solidFill>
              <a:sysClr val="windowText" lastClr="000000"/>
            </a:solidFill>
            <a:latin typeface="Segoe UI" pitchFamily="34" charset="0"/>
            <a:cs typeface="Segoe UI" pitchFamily="34" charset="0"/>
          </a:endParaRP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38100</xdr:colOff>
      <xdr:row>1</xdr:row>
      <xdr:rowOff>47625</xdr:rowOff>
    </xdr:from>
    <xdr:to>
      <xdr:col>3</xdr:col>
      <xdr:colOff>114300</xdr:colOff>
      <xdr:row>1</xdr:row>
      <xdr:rowOff>285750</xdr:rowOff>
    </xdr:to>
    <xdr:pic>
      <xdr:nvPicPr>
        <xdr:cNvPr id="2" name="Picture 89" descr="MARROBLANC">
          <a:hlinkClick xmlns:r="http://schemas.openxmlformats.org/officeDocument/2006/relationships" r:id="rId1" tooltip="Ir a la HOJA ANTERIOR"/>
        </xdr:cNvPr>
        <xdr:cNvPicPr>
          <a:picLocks noChangeAspect="1" noChangeArrowheads="1"/>
        </xdr:cNvPicPr>
      </xdr:nvPicPr>
      <xdr:blipFill>
        <a:blip xmlns:r="http://schemas.openxmlformats.org/officeDocument/2006/relationships" r:embed="rId2" cstate="print"/>
        <a:srcRect/>
        <a:stretch>
          <a:fillRect/>
        </a:stretch>
      </xdr:blipFill>
      <xdr:spPr bwMode="auto">
        <a:xfrm>
          <a:off x="133350" y="104775"/>
          <a:ext cx="238125" cy="238125"/>
        </a:xfrm>
        <a:prstGeom prst="rect">
          <a:avLst/>
        </a:prstGeom>
        <a:noFill/>
        <a:ln w="9525">
          <a:noFill/>
          <a:miter lim="800000"/>
          <a:headEnd/>
          <a:tailEnd/>
        </a:ln>
      </xdr:spPr>
    </xdr:pic>
    <xdr:clientData/>
  </xdr:twoCellAnchor>
  <xdr:twoCellAnchor editAs="oneCell">
    <xdr:from>
      <xdr:col>3</xdr:col>
      <xdr:colOff>161922</xdr:colOff>
      <xdr:row>1</xdr:row>
      <xdr:rowOff>38103</xdr:rowOff>
    </xdr:from>
    <xdr:to>
      <xdr:col>3</xdr:col>
      <xdr:colOff>400047</xdr:colOff>
      <xdr:row>1</xdr:row>
      <xdr:rowOff>295275</xdr:rowOff>
    </xdr:to>
    <xdr:pic>
      <xdr:nvPicPr>
        <xdr:cNvPr id="4" name="Picture 89" descr="MARROBLANC">
          <a:hlinkClick xmlns:r="http://schemas.openxmlformats.org/officeDocument/2006/relationships" r:id="rId3" tooltip="Volver DATOS"/>
        </xdr:cNvPr>
        <xdr:cNvPicPr>
          <a:picLocks noChangeAspect="1" noChangeArrowheads="1"/>
        </xdr:cNvPicPr>
      </xdr:nvPicPr>
      <xdr:blipFill>
        <a:blip xmlns:r="http://schemas.openxmlformats.org/officeDocument/2006/relationships" r:embed="rId2" cstate="print"/>
        <a:srcRect/>
        <a:stretch>
          <a:fillRect/>
        </a:stretch>
      </xdr:blipFill>
      <xdr:spPr bwMode="auto">
        <a:xfrm rot="5400000">
          <a:off x="409574" y="104776"/>
          <a:ext cx="257172" cy="238125"/>
        </a:xfrm>
        <a:prstGeom prst="rect">
          <a:avLst/>
        </a:prstGeom>
        <a:noFill/>
        <a:ln w="9525">
          <a:noFill/>
          <a:miter lim="800000"/>
          <a:headEnd/>
          <a:tailEnd/>
        </a:ln>
      </xdr:spPr>
    </xdr:pic>
    <xdr:clientData/>
  </xdr:twoCellAnchor>
  <xdr:twoCellAnchor>
    <xdr:from>
      <xdr:col>8</xdr:col>
      <xdr:colOff>371475</xdr:colOff>
      <xdr:row>29</xdr:row>
      <xdr:rowOff>66675</xdr:rowOff>
    </xdr:from>
    <xdr:to>
      <xdr:col>14</xdr:col>
      <xdr:colOff>771525</xdr:colOff>
      <xdr:row>41</xdr:row>
      <xdr:rowOff>171450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95250</xdr:colOff>
      <xdr:row>177</xdr:row>
      <xdr:rowOff>123825</xdr:rowOff>
    </xdr:from>
    <xdr:to>
      <xdr:col>10</xdr:col>
      <xdr:colOff>685800</xdr:colOff>
      <xdr:row>183</xdr:row>
      <xdr:rowOff>85725</xdr:rowOff>
    </xdr:to>
    <xdr:pic>
      <xdr:nvPicPr>
        <xdr:cNvPr id="6" name="5 Imagen" descr="planventas002.png">
          <a:hlinkClick xmlns:r="http://schemas.openxmlformats.org/officeDocument/2006/relationships" r:id="rId5" tooltip="Más información en la web"/>
        </xdr:cNvPr>
        <xdr:cNvPicPr>
          <a:picLocks noChangeAspect="1"/>
        </xdr:cNvPicPr>
      </xdr:nvPicPr>
      <xdr:blipFill>
        <a:blip xmlns:r="http://schemas.openxmlformats.org/officeDocument/2006/relationships" r:embed="rId6" cstate="print"/>
        <a:stretch>
          <a:fillRect/>
        </a:stretch>
      </xdr:blipFill>
      <xdr:spPr>
        <a:xfrm>
          <a:off x="3524250" y="26279475"/>
          <a:ext cx="3867150" cy="933450"/>
        </a:xfrm>
        <a:prstGeom prst="rect">
          <a:avLst/>
        </a:prstGeom>
        <a:effectLst>
          <a:outerShdw blurRad="660400" dist="38100" dir="5400000" algn="t" rotWithShape="0">
            <a:prstClr val="black">
              <a:alpha val="40000"/>
            </a:prstClr>
          </a:outerShdw>
        </a:effectLst>
      </xdr:spPr>
    </xdr:pic>
    <xdr:clientData/>
  </xdr:twoCellAnchor>
  <xdr:twoCellAnchor editAs="oneCell">
    <xdr:from>
      <xdr:col>14</xdr:col>
      <xdr:colOff>76200</xdr:colOff>
      <xdr:row>38</xdr:row>
      <xdr:rowOff>142875</xdr:rowOff>
    </xdr:from>
    <xdr:to>
      <xdr:col>18</xdr:col>
      <xdr:colOff>133350</xdr:colOff>
      <xdr:row>47</xdr:row>
      <xdr:rowOff>212426</xdr:rowOff>
    </xdr:to>
    <xdr:pic>
      <xdr:nvPicPr>
        <xdr:cNvPr id="9" name="Picture 43">
          <a:hlinkClick xmlns:r="http://schemas.openxmlformats.org/officeDocument/2006/relationships" r:id="rId7" tooltip="RECOMENDACIÓN"/>
        </xdr:cNvPr>
        <xdr:cNvPicPr>
          <a:picLocks noChangeAspect="1" noChangeArrowheads="1"/>
        </xdr:cNvPicPr>
      </xdr:nvPicPr>
      <xdr:blipFill>
        <a:blip xmlns:r="http://schemas.openxmlformats.org/officeDocument/2006/relationships" r:embed="rId8" cstate="print">
          <a:duotone>
            <a:schemeClr val="bg2">
              <a:shade val="45000"/>
              <a:satMod val="135000"/>
            </a:schemeClr>
            <a:prstClr val="white"/>
          </a:duotone>
        </a:blip>
        <a:srcRect/>
        <a:stretch>
          <a:fillRect/>
        </a:stretch>
      </xdr:blipFill>
      <xdr:spPr bwMode="auto">
        <a:xfrm>
          <a:off x="10058400" y="6867525"/>
          <a:ext cx="2152650" cy="1869776"/>
        </a:xfrm>
        <a:prstGeom prst="rect">
          <a:avLst/>
        </a:prstGeom>
        <a:noFill/>
        <a:effectLst/>
      </xdr:spPr>
    </xdr:pic>
    <xdr:clientData/>
  </xdr:twoCellAnchor>
  <xdr:twoCellAnchor editAs="oneCell">
    <xdr:from>
      <xdr:col>10</xdr:col>
      <xdr:colOff>476250</xdr:colOff>
      <xdr:row>1</xdr:row>
      <xdr:rowOff>47625</xdr:rowOff>
    </xdr:from>
    <xdr:to>
      <xdr:col>10</xdr:col>
      <xdr:colOff>714375</xdr:colOff>
      <xdr:row>1</xdr:row>
      <xdr:rowOff>285750</xdr:rowOff>
    </xdr:to>
    <xdr:pic>
      <xdr:nvPicPr>
        <xdr:cNvPr id="19" name="Picture 90" descr="MARROBLANC">
          <a:hlinkClick xmlns:r="http://schemas.openxmlformats.org/officeDocument/2006/relationships" r:id="rId9" tooltip="Ir a la HOJA SIGUIENTE"/>
        </xdr:cNvPr>
        <xdr:cNvPicPr>
          <a:picLocks noChangeAspect="1" noChangeArrowheads="1"/>
        </xdr:cNvPicPr>
      </xdr:nvPicPr>
      <xdr:blipFill>
        <a:blip xmlns:r="http://schemas.openxmlformats.org/officeDocument/2006/relationships" r:embed="rId10" cstate="print"/>
        <a:srcRect/>
        <a:stretch>
          <a:fillRect/>
        </a:stretch>
      </xdr:blipFill>
      <xdr:spPr bwMode="auto">
        <a:xfrm>
          <a:off x="7181850" y="104775"/>
          <a:ext cx="238125" cy="238125"/>
        </a:xfrm>
        <a:prstGeom prst="rect">
          <a:avLst/>
        </a:prstGeom>
        <a:noFill/>
        <a:ln w="9525">
          <a:noFill/>
          <a:miter lim="800000"/>
          <a:headEnd/>
          <a:tailEnd/>
        </a:ln>
      </xdr:spPr>
    </xdr:pic>
    <xdr:clientData/>
  </xdr:twoCellAnchor>
  <xdr:twoCellAnchor editAs="oneCell">
    <xdr:from>
      <xdr:col>9</xdr:col>
      <xdr:colOff>361954</xdr:colOff>
      <xdr:row>1</xdr:row>
      <xdr:rowOff>66675</xdr:rowOff>
    </xdr:from>
    <xdr:to>
      <xdr:col>10</xdr:col>
      <xdr:colOff>365864</xdr:colOff>
      <xdr:row>1</xdr:row>
      <xdr:rowOff>264675</xdr:rowOff>
    </xdr:to>
    <xdr:pic>
      <xdr:nvPicPr>
        <xdr:cNvPr id="20" name="19 Imagen">
          <a:hlinkClick xmlns:r="http://schemas.openxmlformats.org/officeDocument/2006/relationships" r:id="rId11" tooltip="Información - Uso de la hoja"/>
        </xdr:cNvPr>
        <xdr:cNvPicPr>
          <a:picLocks noChangeAspect="1"/>
        </xdr:cNvPicPr>
      </xdr:nvPicPr>
      <xdr:blipFill>
        <a:blip xmlns:r="http://schemas.openxmlformats.org/officeDocument/2006/relationships" r:embed="rId12" cstate="print"/>
        <a:stretch>
          <a:fillRect/>
        </a:stretch>
      </xdr:blipFill>
      <xdr:spPr>
        <a:xfrm>
          <a:off x="6248404" y="123825"/>
          <a:ext cx="823060" cy="198000"/>
        </a:xfrm>
        <a:prstGeom prst="rect">
          <a:avLst/>
        </a:prstGeom>
      </xdr:spPr>
    </xdr:pic>
    <xdr:clientData/>
  </xdr:twoCellAnchor>
  <xdr:twoCellAnchor editAs="oneCell">
    <xdr:from>
      <xdr:col>11</xdr:col>
      <xdr:colOff>238125</xdr:colOff>
      <xdr:row>1</xdr:row>
      <xdr:rowOff>66675</xdr:rowOff>
    </xdr:from>
    <xdr:to>
      <xdr:col>12</xdr:col>
      <xdr:colOff>638175</xdr:colOff>
      <xdr:row>1</xdr:row>
      <xdr:rowOff>257175</xdr:rowOff>
    </xdr:to>
    <xdr:pic>
      <xdr:nvPicPr>
        <xdr:cNvPr id="21" name="20 Imagen" descr="miniplan003.gif">
          <a:hlinkClick xmlns:r="http://schemas.openxmlformats.org/officeDocument/2006/relationships" r:id="rId7" tooltip="Producto recomendado"/>
        </xdr:cNvPr>
        <xdr:cNvPicPr>
          <a:picLocks noChangeAspect="1"/>
        </xdr:cNvPicPr>
      </xdr:nvPicPr>
      <xdr:blipFill>
        <a:blip xmlns:r="http://schemas.openxmlformats.org/officeDocument/2006/relationships" r:embed="rId13" cstate="print"/>
        <a:stretch>
          <a:fillRect/>
        </a:stretch>
      </xdr:blipFill>
      <xdr:spPr>
        <a:xfrm>
          <a:off x="16182975" y="123825"/>
          <a:ext cx="1219200" cy="190500"/>
        </a:xfrm>
        <a:prstGeom prst="rect">
          <a:avLst/>
        </a:prstGeom>
        <a:effectLst/>
      </xdr:spPr>
    </xdr:pic>
    <xdr:clientData/>
  </xdr:twoCellAnchor>
  <xdr:oneCellAnchor>
    <xdr:from>
      <xdr:col>5</xdr:col>
      <xdr:colOff>809625</xdr:colOff>
      <xdr:row>5</xdr:row>
      <xdr:rowOff>28575</xdr:rowOff>
    </xdr:from>
    <xdr:ext cx="3036472" cy="704850"/>
    <xdr:sp macro="" textlink="">
      <xdr:nvSpPr>
        <xdr:cNvPr id="10" name="9 CuadroTexto"/>
        <xdr:cNvSpPr txBox="1"/>
      </xdr:nvSpPr>
      <xdr:spPr>
        <a:xfrm>
          <a:off x="3343275" y="771525"/>
          <a:ext cx="3036472" cy="704850"/>
        </a:xfrm>
        <a:prstGeom prst="rect">
          <a:avLst/>
        </a:prstGeom>
        <a:solidFill>
          <a:schemeClr val="bg2">
            <a:lumMod val="90000"/>
          </a:schemeClr>
        </a:solidFill>
        <a:ln w="25400">
          <a:solidFill>
            <a:schemeClr val="bg2">
              <a:lumMod val="10000"/>
            </a:schemeClr>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s-ES" sz="1200" b="1">
              <a:solidFill>
                <a:sysClr val="windowText" lastClr="000000"/>
              </a:solidFill>
              <a:latin typeface="Segoe UI" pitchFamily="34" charset="0"/>
              <a:cs typeface="Segoe UI" pitchFamily="34" charset="0"/>
            </a:rPr>
            <a:t>Usa esta hoja para estudiar</a:t>
          </a:r>
          <a:endParaRPr lang="es-ES" sz="1200" b="1" baseline="0">
            <a:solidFill>
              <a:sysClr val="windowText" lastClr="000000"/>
            </a:solidFill>
            <a:latin typeface="Segoe UI" pitchFamily="34" charset="0"/>
            <a:cs typeface="Segoe UI" pitchFamily="34" charset="0"/>
          </a:endParaRPr>
        </a:p>
        <a:p>
          <a:pPr algn="ctr"/>
          <a:r>
            <a:rPr lang="es-ES" sz="1200" b="1" baseline="0">
              <a:solidFill>
                <a:sysClr val="windowText" lastClr="000000"/>
              </a:solidFill>
              <a:latin typeface="Segoe UI" pitchFamily="34" charset="0"/>
              <a:cs typeface="Segoe UI" pitchFamily="34" charset="0"/>
            </a:rPr>
            <a:t>el precio de varios productos a la vez</a:t>
          </a:r>
        </a:p>
        <a:p>
          <a:pPr marL="0" marR="0" indent="0" algn="ctr" defTabSz="914400" eaLnBrk="1" fontAlgn="auto" latinLnBrk="0" hangingPunct="1">
            <a:lnSpc>
              <a:spcPct val="100000"/>
            </a:lnSpc>
            <a:spcBef>
              <a:spcPts val="0"/>
            </a:spcBef>
            <a:spcAft>
              <a:spcPts val="0"/>
            </a:spcAft>
            <a:buClrTx/>
            <a:buSzTx/>
            <a:buFontTx/>
            <a:buNone/>
            <a:tabLst/>
            <a:defRPr/>
          </a:pPr>
          <a:r>
            <a:rPr lang="es-ES" sz="1000" b="0" i="1">
              <a:solidFill>
                <a:schemeClr val="tx1"/>
              </a:solidFill>
              <a:latin typeface="+mn-lt"/>
              <a:ea typeface="+mn-ea"/>
              <a:cs typeface="+mn-cs"/>
            </a:rPr>
            <a:t>Quitar este aviso</a:t>
          </a:r>
          <a:r>
            <a:rPr lang="es-ES" sz="1000" b="0" i="1" baseline="0">
              <a:solidFill>
                <a:schemeClr val="tx1"/>
              </a:solidFill>
              <a:latin typeface="+mn-lt"/>
              <a:ea typeface="+mn-ea"/>
              <a:cs typeface="+mn-cs"/>
            </a:rPr>
            <a:t> </a:t>
          </a:r>
          <a:r>
            <a:rPr lang="es-ES" sz="1000" b="0" i="1">
              <a:solidFill>
                <a:schemeClr val="tx1"/>
              </a:solidFill>
              <a:latin typeface="+mn-lt"/>
              <a:ea typeface="+mn-ea"/>
              <a:cs typeface="+mn-cs"/>
            </a:rPr>
            <a:t>: seleccionar &gt; Supr</a:t>
          </a:r>
          <a:endParaRPr lang="es-ES" sz="1050"/>
        </a:p>
        <a:p>
          <a:pPr algn="ctr"/>
          <a:endParaRPr lang="es-ES" sz="1200" b="1">
            <a:solidFill>
              <a:sysClr val="windowText" lastClr="000000"/>
            </a:solidFill>
            <a:latin typeface="Segoe UI" pitchFamily="34" charset="0"/>
            <a:cs typeface="Segoe UI" pitchFamily="34" charset="0"/>
          </a:endParaRP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38100</xdr:colOff>
      <xdr:row>1</xdr:row>
      <xdr:rowOff>47625</xdr:rowOff>
    </xdr:from>
    <xdr:to>
      <xdr:col>3</xdr:col>
      <xdr:colOff>114300</xdr:colOff>
      <xdr:row>1</xdr:row>
      <xdr:rowOff>285750</xdr:rowOff>
    </xdr:to>
    <xdr:pic>
      <xdr:nvPicPr>
        <xdr:cNvPr id="2" name="Picture 89" descr="MARROBLANC">
          <a:hlinkClick xmlns:r="http://schemas.openxmlformats.org/officeDocument/2006/relationships" r:id="rId1" tooltip="Ir a la HOJA ANTERIOR"/>
        </xdr:cNvPr>
        <xdr:cNvPicPr>
          <a:picLocks noChangeAspect="1" noChangeArrowheads="1"/>
        </xdr:cNvPicPr>
      </xdr:nvPicPr>
      <xdr:blipFill>
        <a:blip xmlns:r="http://schemas.openxmlformats.org/officeDocument/2006/relationships" r:embed="rId2" cstate="print"/>
        <a:srcRect/>
        <a:stretch>
          <a:fillRect/>
        </a:stretch>
      </xdr:blipFill>
      <xdr:spPr bwMode="auto">
        <a:xfrm>
          <a:off x="133350" y="104775"/>
          <a:ext cx="238125" cy="238125"/>
        </a:xfrm>
        <a:prstGeom prst="rect">
          <a:avLst/>
        </a:prstGeom>
        <a:noFill/>
        <a:ln w="9525">
          <a:noFill/>
          <a:miter lim="800000"/>
          <a:headEnd/>
          <a:tailEnd/>
        </a:ln>
      </xdr:spPr>
    </xdr:pic>
    <xdr:clientData/>
  </xdr:twoCellAnchor>
  <xdr:twoCellAnchor editAs="oneCell">
    <xdr:from>
      <xdr:col>10</xdr:col>
      <xdr:colOff>809625</xdr:colOff>
      <xdr:row>1</xdr:row>
      <xdr:rowOff>47625</xdr:rowOff>
    </xdr:from>
    <xdr:to>
      <xdr:col>11</xdr:col>
      <xdr:colOff>152400</xdr:colOff>
      <xdr:row>1</xdr:row>
      <xdr:rowOff>285750</xdr:rowOff>
    </xdr:to>
    <xdr:pic>
      <xdr:nvPicPr>
        <xdr:cNvPr id="3" name="Picture 90" descr="MARROBLANC">
          <a:hlinkClick xmlns:r="http://schemas.openxmlformats.org/officeDocument/2006/relationships" r:id="rId3" tooltip="Ir a la HOJA SIGUIENTE"/>
        </xdr:cNvPr>
        <xdr:cNvPicPr>
          <a:picLocks noChangeAspect="1" noChangeArrowheads="1"/>
        </xdr:cNvPicPr>
      </xdr:nvPicPr>
      <xdr:blipFill>
        <a:blip xmlns:r="http://schemas.openxmlformats.org/officeDocument/2006/relationships" r:embed="rId4" cstate="print"/>
        <a:srcRect/>
        <a:stretch>
          <a:fillRect/>
        </a:stretch>
      </xdr:blipFill>
      <xdr:spPr bwMode="auto">
        <a:xfrm>
          <a:off x="7334250" y="104775"/>
          <a:ext cx="238125" cy="238125"/>
        </a:xfrm>
        <a:prstGeom prst="rect">
          <a:avLst/>
        </a:prstGeom>
        <a:noFill/>
        <a:ln w="9525">
          <a:noFill/>
          <a:miter lim="800000"/>
          <a:headEnd/>
          <a:tailEnd/>
        </a:ln>
      </xdr:spPr>
    </xdr:pic>
    <xdr:clientData/>
  </xdr:twoCellAnchor>
  <xdr:twoCellAnchor editAs="oneCell">
    <xdr:from>
      <xdr:col>3</xdr:col>
      <xdr:colOff>161922</xdr:colOff>
      <xdr:row>1</xdr:row>
      <xdr:rowOff>38103</xdr:rowOff>
    </xdr:from>
    <xdr:to>
      <xdr:col>3</xdr:col>
      <xdr:colOff>400047</xdr:colOff>
      <xdr:row>1</xdr:row>
      <xdr:rowOff>295275</xdr:rowOff>
    </xdr:to>
    <xdr:pic>
      <xdr:nvPicPr>
        <xdr:cNvPr id="4" name="Picture 89" descr="MARROBLANC">
          <a:hlinkClick xmlns:r="http://schemas.openxmlformats.org/officeDocument/2006/relationships" r:id="rId5" tooltip="Volver DATOS"/>
        </xdr:cNvPr>
        <xdr:cNvPicPr>
          <a:picLocks noChangeAspect="1" noChangeArrowheads="1"/>
        </xdr:cNvPicPr>
      </xdr:nvPicPr>
      <xdr:blipFill>
        <a:blip xmlns:r="http://schemas.openxmlformats.org/officeDocument/2006/relationships" r:embed="rId2" cstate="print"/>
        <a:srcRect/>
        <a:stretch>
          <a:fillRect/>
        </a:stretch>
      </xdr:blipFill>
      <xdr:spPr bwMode="auto">
        <a:xfrm rot="5400000">
          <a:off x="409574" y="104776"/>
          <a:ext cx="257172" cy="238125"/>
        </a:xfrm>
        <a:prstGeom prst="rect">
          <a:avLst/>
        </a:prstGeom>
        <a:noFill/>
        <a:ln w="9525">
          <a:noFill/>
          <a:miter lim="800000"/>
          <a:headEnd/>
          <a:tailEnd/>
        </a:ln>
      </xdr:spPr>
    </xdr:pic>
    <xdr:clientData/>
  </xdr:twoCellAnchor>
  <xdr:twoCellAnchor editAs="oneCell">
    <xdr:from>
      <xdr:col>9</xdr:col>
      <xdr:colOff>809625</xdr:colOff>
      <xdr:row>5</xdr:row>
      <xdr:rowOff>180975</xdr:rowOff>
    </xdr:from>
    <xdr:to>
      <xdr:col>13</xdr:col>
      <xdr:colOff>123825</xdr:colOff>
      <xdr:row>15</xdr:row>
      <xdr:rowOff>202901</xdr:rowOff>
    </xdr:to>
    <xdr:pic>
      <xdr:nvPicPr>
        <xdr:cNvPr id="5" name="Picture 43">
          <a:hlinkClick xmlns:r="http://schemas.openxmlformats.org/officeDocument/2006/relationships" r:id="rId6" tooltip="RECOMENDACIÓN"/>
        </xdr:cNvPr>
        <xdr:cNvPicPr>
          <a:picLocks noChangeAspect="1" noChangeArrowheads="1"/>
        </xdr:cNvPicPr>
      </xdr:nvPicPr>
      <xdr:blipFill>
        <a:blip xmlns:r="http://schemas.openxmlformats.org/officeDocument/2006/relationships" r:embed="rId7" cstate="print">
          <a:duotone>
            <a:schemeClr val="bg2">
              <a:shade val="45000"/>
              <a:satMod val="135000"/>
            </a:schemeClr>
            <a:prstClr val="white"/>
          </a:duotone>
        </a:blip>
        <a:srcRect/>
        <a:stretch>
          <a:fillRect/>
        </a:stretch>
      </xdr:blipFill>
      <xdr:spPr bwMode="auto">
        <a:xfrm>
          <a:off x="6438900" y="1524000"/>
          <a:ext cx="2152650" cy="1869776"/>
        </a:xfrm>
        <a:prstGeom prst="rect">
          <a:avLst/>
        </a:prstGeom>
        <a:noFill/>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38100</xdr:colOff>
      <xdr:row>1</xdr:row>
      <xdr:rowOff>47625</xdr:rowOff>
    </xdr:from>
    <xdr:to>
      <xdr:col>3</xdr:col>
      <xdr:colOff>190500</xdr:colOff>
      <xdr:row>1</xdr:row>
      <xdr:rowOff>285750</xdr:rowOff>
    </xdr:to>
    <xdr:pic>
      <xdr:nvPicPr>
        <xdr:cNvPr id="2" name="Picture 89" descr="MARROBLANC">
          <a:hlinkClick xmlns:r="http://schemas.openxmlformats.org/officeDocument/2006/relationships" r:id="rId1" tooltip="Ir a la HOJA ANTERIOR"/>
        </xdr:cNvPr>
        <xdr:cNvPicPr>
          <a:picLocks noChangeAspect="1" noChangeArrowheads="1"/>
        </xdr:cNvPicPr>
      </xdr:nvPicPr>
      <xdr:blipFill>
        <a:blip xmlns:r="http://schemas.openxmlformats.org/officeDocument/2006/relationships" r:embed="rId2" cstate="print"/>
        <a:srcRect/>
        <a:stretch>
          <a:fillRect/>
        </a:stretch>
      </xdr:blipFill>
      <xdr:spPr bwMode="auto">
        <a:xfrm>
          <a:off x="133350" y="104775"/>
          <a:ext cx="238125" cy="238125"/>
        </a:xfrm>
        <a:prstGeom prst="rect">
          <a:avLst/>
        </a:prstGeom>
        <a:noFill/>
        <a:ln w="9525">
          <a:noFill/>
          <a:miter lim="800000"/>
          <a:headEnd/>
          <a:tailEnd/>
        </a:ln>
      </xdr:spPr>
    </xdr:pic>
    <xdr:clientData/>
  </xdr:twoCellAnchor>
  <xdr:twoCellAnchor editAs="oneCell">
    <xdr:from>
      <xdr:col>13</xdr:col>
      <xdr:colOff>457200</xdr:colOff>
      <xdr:row>1</xdr:row>
      <xdr:rowOff>38100</xdr:rowOff>
    </xdr:from>
    <xdr:to>
      <xdr:col>13</xdr:col>
      <xdr:colOff>695325</xdr:colOff>
      <xdr:row>1</xdr:row>
      <xdr:rowOff>276225</xdr:rowOff>
    </xdr:to>
    <xdr:pic>
      <xdr:nvPicPr>
        <xdr:cNvPr id="3" name="Picture 90" descr="MARROBLANC">
          <a:hlinkClick xmlns:r="http://schemas.openxmlformats.org/officeDocument/2006/relationships" r:id="rId3" tooltip="Ir a la HOJA SIGUIENTE"/>
        </xdr:cNvPr>
        <xdr:cNvPicPr>
          <a:picLocks noChangeAspect="1" noChangeArrowheads="1"/>
        </xdr:cNvPicPr>
      </xdr:nvPicPr>
      <xdr:blipFill>
        <a:blip xmlns:r="http://schemas.openxmlformats.org/officeDocument/2006/relationships" r:embed="rId4" cstate="print"/>
        <a:srcRect/>
        <a:stretch>
          <a:fillRect/>
        </a:stretch>
      </xdr:blipFill>
      <xdr:spPr bwMode="auto">
        <a:xfrm>
          <a:off x="8353425" y="95250"/>
          <a:ext cx="238125" cy="238125"/>
        </a:xfrm>
        <a:prstGeom prst="rect">
          <a:avLst/>
        </a:prstGeom>
        <a:noFill/>
        <a:ln w="9525">
          <a:noFill/>
          <a:miter lim="800000"/>
          <a:headEnd/>
          <a:tailEnd/>
        </a:ln>
      </xdr:spPr>
    </xdr:pic>
    <xdr:clientData/>
  </xdr:twoCellAnchor>
  <xdr:twoCellAnchor editAs="oneCell">
    <xdr:from>
      <xdr:col>3</xdr:col>
      <xdr:colOff>238122</xdr:colOff>
      <xdr:row>1</xdr:row>
      <xdr:rowOff>38103</xdr:rowOff>
    </xdr:from>
    <xdr:to>
      <xdr:col>3</xdr:col>
      <xdr:colOff>476247</xdr:colOff>
      <xdr:row>1</xdr:row>
      <xdr:rowOff>295275</xdr:rowOff>
    </xdr:to>
    <xdr:pic>
      <xdr:nvPicPr>
        <xdr:cNvPr id="4" name="Picture 89" descr="MARROBLANC">
          <a:hlinkClick xmlns:r="http://schemas.openxmlformats.org/officeDocument/2006/relationships" r:id="rId5" tooltip="Volver DATOS"/>
        </xdr:cNvPr>
        <xdr:cNvPicPr>
          <a:picLocks noChangeAspect="1" noChangeArrowheads="1"/>
        </xdr:cNvPicPr>
      </xdr:nvPicPr>
      <xdr:blipFill>
        <a:blip xmlns:r="http://schemas.openxmlformats.org/officeDocument/2006/relationships" r:embed="rId2" cstate="print"/>
        <a:srcRect/>
        <a:stretch>
          <a:fillRect/>
        </a:stretch>
      </xdr:blipFill>
      <xdr:spPr bwMode="auto">
        <a:xfrm rot="5400000">
          <a:off x="409574" y="104776"/>
          <a:ext cx="257172" cy="238125"/>
        </a:xfrm>
        <a:prstGeom prst="rect">
          <a:avLst/>
        </a:prstGeom>
        <a:noFill/>
        <a:ln w="9525">
          <a:noFill/>
          <a:miter lim="800000"/>
          <a:headEnd/>
          <a:tailEnd/>
        </a:ln>
      </xdr:spPr>
    </xdr:pic>
    <xdr:clientData/>
  </xdr:twoCellAnchor>
  <xdr:twoCellAnchor>
    <xdr:from>
      <xdr:col>11</xdr:col>
      <xdr:colOff>190500</xdr:colOff>
      <xdr:row>82</xdr:row>
      <xdr:rowOff>142875</xdr:rowOff>
    </xdr:from>
    <xdr:to>
      <xdr:col>20</xdr:col>
      <xdr:colOff>600074</xdr:colOff>
      <xdr:row>99</xdr:row>
      <xdr:rowOff>104775</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12</xdr:col>
      <xdr:colOff>190500</xdr:colOff>
      <xdr:row>1</xdr:row>
      <xdr:rowOff>57150</xdr:rowOff>
    </xdr:from>
    <xdr:to>
      <xdr:col>13</xdr:col>
      <xdr:colOff>289660</xdr:colOff>
      <xdr:row>1</xdr:row>
      <xdr:rowOff>255150</xdr:rowOff>
    </xdr:to>
    <xdr:pic>
      <xdr:nvPicPr>
        <xdr:cNvPr id="7" name="6 Imagen">
          <a:hlinkClick xmlns:r="http://schemas.openxmlformats.org/officeDocument/2006/relationships" r:id="rId7" tooltip="Información - Uso de la hoja"/>
        </xdr:cNvPr>
        <xdr:cNvPicPr>
          <a:picLocks noChangeAspect="1"/>
        </xdr:cNvPicPr>
      </xdr:nvPicPr>
      <xdr:blipFill>
        <a:blip xmlns:r="http://schemas.openxmlformats.org/officeDocument/2006/relationships" r:embed="rId8" cstate="print"/>
        <a:stretch>
          <a:fillRect/>
        </a:stretch>
      </xdr:blipFill>
      <xdr:spPr>
        <a:xfrm>
          <a:off x="6819900" y="114300"/>
          <a:ext cx="823060" cy="198000"/>
        </a:xfrm>
        <a:prstGeom prst="rect">
          <a:avLst/>
        </a:prstGeom>
      </xdr:spPr>
    </xdr:pic>
    <xdr:clientData/>
  </xdr:twoCellAnchor>
  <xdr:twoCellAnchor editAs="oneCell">
    <xdr:from>
      <xdr:col>19</xdr:col>
      <xdr:colOff>542925</xdr:colOff>
      <xdr:row>73</xdr:row>
      <xdr:rowOff>133350</xdr:rowOff>
    </xdr:from>
    <xdr:to>
      <xdr:col>23</xdr:col>
      <xdr:colOff>323850</xdr:colOff>
      <xdr:row>84</xdr:row>
      <xdr:rowOff>88601</xdr:rowOff>
    </xdr:to>
    <xdr:pic>
      <xdr:nvPicPr>
        <xdr:cNvPr id="8" name="Picture 43">
          <a:hlinkClick xmlns:r="http://schemas.openxmlformats.org/officeDocument/2006/relationships" r:id="rId9" tooltip="RECOMENDACIÓN"/>
        </xdr:cNvPr>
        <xdr:cNvPicPr>
          <a:picLocks noChangeAspect="1" noChangeArrowheads="1"/>
        </xdr:cNvPicPr>
      </xdr:nvPicPr>
      <xdr:blipFill>
        <a:blip xmlns:r="http://schemas.openxmlformats.org/officeDocument/2006/relationships" r:embed="rId10" cstate="print">
          <a:duotone>
            <a:schemeClr val="bg2">
              <a:shade val="45000"/>
              <a:satMod val="135000"/>
            </a:schemeClr>
            <a:prstClr val="white"/>
          </a:duotone>
        </a:blip>
        <a:srcRect/>
        <a:stretch>
          <a:fillRect/>
        </a:stretch>
      </xdr:blipFill>
      <xdr:spPr bwMode="auto">
        <a:xfrm>
          <a:off x="12239625" y="12401550"/>
          <a:ext cx="2152650" cy="1869776"/>
        </a:xfrm>
        <a:prstGeom prst="rect">
          <a:avLst/>
        </a:prstGeom>
        <a:noFill/>
        <a:effectLst/>
      </xdr:spPr>
    </xdr:pic>
    <xdr:clientData/>
  </xdr:twoCellAnchor>
  <xdr:twoCellAnchor editAs="oneCell">
    <xdr:from>
      <xdr:col>14</xdr:col>
      <xdr:colOff>104775</xdr:colOff>
      <xdr:row>1</xdr:row>
      <xdr:rowOff>57150</xdr:rowOff>
    </xdr:from>
    <xdr:to>
      <xdr:col>15</xdr:col>
      <xdr:colOff>600075</xdr:colOff>
      <xdr:row>1</xdr:row>
      <xdr:rowOff>247650</xdr:rowOff>
    </xdr:to>
    <xdr:pic>
      <xdr:nvPicPr>
        <xdr:cNvPr id="9" name="8 Imagen" descr="miniplan003.gif">
          <a:hlinkClick xmlns:r="http://schemas.openxmlformats.org/officeDocument/2006/relationships" r:id="rId11" tooltip="Producto recomendado"/>
        </xdr:cNvPr>
        <xdr:cNvPicPr>
          <a:picLocks noChangeAspect="1"/>
        </xdr:cNvPicPr>
      </xdr:nvPicPr>
      <xdr:blipFill>
        <a:blip xmlns:r="http://schemas.openxmlformats.org/officeDocument/2006/relationships" r:embed="rId12" cstate="print"/>
        <a:stretch>
          <a:fillRect/>
        </a:stretch>
      </xdr:blipFill>
      <xdr:spPr>
        <a:xfrm>
          <a:off x="8181975" y="114300"/>
          <a:ext cx="1219200" cy="190500"/>
        </a:xfrm>
        <a:prstGeom prst="rect">
          <a:avLst/>
        </a:prstGeom>
        <a:effectLst/>
      </xdr:spPr>
    </xdr:pic>
    <xdr:clientData/>
  </xdr:twoCellAnchor>
  <xdr:twoCellAnchor>
    <xdr:from>
      <xdr:col>3</xdr:col>
      <xdr:colOff>0</xdr:colOff>
      <xdr:row>82</xdr:row>
      <xdr:rowOff>142875</xdr:rowOff>
    </xdr:from>
    <xdr:to>
      <xdr:col>11</xdr:col>
      <xdr:colOff>257175</xdr:colOff>
      <xdr:row>99</xdr:row>
      <xdr:rowOff>104776</xdr:rowOff>
    </xdr:to>
    <xdr:graphicFrame macro="">
      <xdr:nvGraphicFramePr>
        <xdr:cNvPr id="12" name="1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5</xdr:col>
      <xdr:colOff>495300</xdr:colOff>
      <xdr:row>158</xdr:row>
      <xdr:rowOff>114300</xdr:rowOff>
    </xdr:from>
    <xdr:to>
      <xdr:col>12</xdr:col>
      <xdr:colOff>171450</xdr:colOff>
      <xdr:row>165</xdr:row>
      <xdr:rowOff>66675</xdr:rowOff>
    </xdr:to>
    <xdr:pic>
      <xdr:nvPicPr>
        <xdr:cNvPr id="13" name="12 Imagen" descr="planventas002.png">
          <a:hlinkClick xmlns:r="http://schemas.openxmlformats.org/officeDocument/2006/relationships" r:id="rId14" tooltip="Más información en la web"/>
        </xdr:cNvPr>
        <xdr:cNvPicPr>
          <a:picLocks noChangeAspect="1"/>
        </xdr:cNvPicPr>
      </xdr:nvPicPr>
      <xdr:blipFill>
        <a:blip xmlns:r="http://schemas.openxmlformats.org/officeDocument/2006/relationships" r:embed="rId15" cstate="print"/>
        <a:stretch>
          <a:fillRect/>
        </a:stretch>
      </xdr:blipFill>
      <xdr:spPr>
        <a:xfrm>
          <a:off x="2933700" y="19030950"/>
          <a:ext cx="3867150" cy="933450"/>
        </a:xfrm>
        <a:prstGeom prst="rect">
          <a:avLst/>
        </a:prstGeom>
        <a:effectLst>
          <a:outerShdw blurRad="990600" dist="38100" dir="5400000" algn="t" rotWithShape="0">
            <a:prstClr val="black">
              <a:alpha val="40000"/>
            </a:prstClr>
          </a:outerShdw>
        </a:effectLst>
      </xdr:spPr>
    </xdr:pic>
    <xdr:clientData/>
  </xdr:twoCellAnchor>
  <xdr:oneCellAnchor>
    <xdr:from>
      <xdr:col>7</xdr:col>
      <xdr:colOff>38099</xdr:colOff>
      <xdr:row>5</xdr:row>
      <xdr:rowOff>95251</xdr:rowOff>
    </xdr:from>
    <xdr:ext cx="3876676" cy="714374"/>
    <xdr:sp macro="" textlink="">
      <xdr:nvSpPr>
        <xdr:cNvPr id="11" name="10 CuadroTexto"/>
        <xdr:cNvSpPr txBox="1"/>
      </xdr:nvSpPr>
      <xdr:spPr>
        <a:xfrm>
          <a:off x="3714749" y="800101"/>
          <a:ext cx="3876676" cy="714374"/>
        </a:xfrm>
        <a:prstGeom prst="rect">
          <a:avLst/>
        </a:prstGeom>
        <a:solidFill>
          <a:schemeClr val="bg2">
            <a:lumMod val="90000"/>
          </a:schemeClr>
        </a:solidFill>
        <a:ln w="25400">
          <a:solidFill>
            <a:schemeClr val="bg2">
              <a:lumMod val="10000"/>
            </a:schemeClr>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s-ES" sz="1200" b="1">
              <a:solidFill>
                <a:sysClr val="windowText" lastClr="000000"/>
              </a:solidFill>
              <a:latin typeface="Segoe UI" pitchFamily="34" charset="0"/>
              <a:cs typeface="Segoe UI" pitchFamily="34" charset="0"/>
            </a:rPr>
            <a:t>Usa esta hoja para hacer un presupuesto por</a:t>
          </a:r>
          <a:r>
            <a:rPr lang="es-ES" sz="1200" b="1" baseline="0">
              <a:solidFill>
                <a:sysClr val="windowText" lastClr="000000"/>
              </a:solidFill>
              <a:latin typeface="Segoe UI" pitchFamily="34" charset="0"/>
              <a:cs typeface="Segoe UI" pitchFamily="34" charset="0"/>
            </a:rPr>
            <a:t> meses</a:t>
          </a:r>
        </a:p>
        <a:p>
          <a:pPr algn="ctr"/>
          <a:r>
            <a:rPr lang="es-ES" sz="1200" b="1" baseline="0">
              <a:solidFill>
                <a:sysClr val="windowText" lastClr="000000"/>
              </a:solidFill>
              <a:latin typeface="Segoe UI" pitchFamily="34" charset="0"/>
              <a:cs typeface="Segoe UI" pitchFamily="34" charset="0"/>
            </a:rPr>
            <a:t>con un solo producto o hasta 20 distintos</a:t>
          </a:r>
        </a:p>
        <a:p>
          <a:pPr algn="ctr"/>
          <a:r>
            <a:rPr lang="es-ES" sz="900" b="0" i="1">
              <a:solidFill>
                <a:sysClr val="windowText" lastClr="000000"/>
              </a:solidFill>
              <a:latin typeface="Segoe UI" pitchFamily="34" charset="0"/>
              <a:cs typeface="Segoe UI" pitchFamily="34" charset="0"/>
            </a:rPr>
            <a:t>Quitar este aviso</a:t>
          </a:r>
          <a:r>
            <a:rPr lang="es-ES" sz="900" b="0" i="1" baseline="0">
              <a:solidFill>
                <a:sysClr val="windowText" lastClr="000000"/>
              </a:solidFill>
              <a:latin typeface="Segoe UI" pitchFamily="34" charset="0"/>
              <a:cs typeface="Segoe UI" pitchFamily="34" charset="0"/>
            </a:rPr>
            <a:t> </a:t>
          </a:r>
          <a:r>
            <a:rPr lang="es-ES" sz="900" b="0" i="1">
              <a:solidFill>
                <a:sysClr val="windowText" lastClr="000000"/>
              </a:solidFill>
              <a:latin typeface="Segoe UI" pitchFamily="34" charset="0"/>
              <a:cs typeface="Segoe UI" pitchFamily="34" charset="0"/>
            </a:rPr>
            <a:t>: seleccionar &gt; Supr</a:t>
          </a: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2</xdr:col>
      <xdr:colOff>38100</xdr:colOff>
      <xdr:row>1</xdr:row>
      <xdr:rowOff>47625</xdr:rowOff>
    </xdr:from>
    <xdr:to>
      <xdr:col>3</xdr:col>
      <xdr:colOff>190500</xdr:colOff>
      <xdr:row>1</xdr:row>
      <xdr:rowOff>285750</xdr:rowOff>
    </xdr:to>
    <xdr:pic>
      <xdr:nvPicPr>
        <xdr:cNvPr id="2" name="Picture 89" descr="MARROBLANC">
          <a:hlinkClick xmlns:r="http://schemas.openxmlformats.org/officeDocument/2006/relationships" r:id="rId1" tooltip="Ir a la HOJA ANTERIOR"/>
        </xdr:cNvPr>
        <xdr:cNvPicPr>
          <a:picLocks noChangeAspect="1" noChangeArrowheads="1"/>
        </xdr:cNvPicPr>
      </xdr:nvPicPr>
      <xdr:blipFill>
        <a:blip xmlns:r="http://schemas.openxmlformats.org/officeDocument/2006/relationships" r:embed="rId2" cstate="print"/>
        <a:srcRect/>
        <a:stretch>
          <a:fillRect/>
        </a:stretch>
      </xdr:blipFill>
      <xdr:spPr bwMode="auto">
        <a:xfrm>
          <a:off x="133350" y="104775"/>
          <a:ext cx="238125" cy="238125"/>
        </a:xfrm>
        <a:prstGeom prst="rect">
          <a:avLst/>
        </a:prstGeom>
        <a:noFill/>
        <a:ln w="9525">
          <a:noFill/>
          <a:miter lim="800000"/>
          <a:headEnd/>
          <a:tailEnd/>
        </a:ln>
      </xdr:spPr>
    </xdr:pic>
    <xdr:clientData/>
  </xdr:twoCellAnchor>
  <xdr:twoCellAnchor editAs="oneCell">
    <xdr:from>
      <xdr:col>13</xdr:col>
      <xdr:colOff>457200</xdr:colOff>
      <xdr:row>1</xdr:row>
      <xdr:rowOff>38100</xdr:rowOff>
    </xdr:from>
    <xdr:to>
      <xdr:col>13</xdr:col>
      <xdr:colOff>695325</xdr:colOff>
      <xdr:row>1</xdr:row>
      <xdr:rowOff>276225</xdr:rowOff>
    </xdr:to>
    <xdr:pic>
      <xdr:nvPicPr>
        <xdr:cNvPr id="3" name="Picture 90" descr="MARROBLANC">
          <a:hlinkClick xmlns:r="http://schemas.openxmlformats.org/officeDocument/2006/relationships" r:id="rId3" tooltip="Ir a la HOJA SIGUIENTE"/>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0" y="95250"/>
          <a:ext cx="238125" cy="238125"/>
        </a:xfrm>
        <a:prstGeom prst="rect">
          <a:avLst/>
        </a:prstGeom>
        <a:noFill/>
        <a:ln w="9525">
          <a:noFill/>
          <a:miter lim="800000"/>
          <a:headEnd/>
          <a:tailEnd/>
        </a:ln>
      </xdr:spPr>
    </xdr:pic>
    <xdr:clientData/>
  </xdr:twoCellAnchor>
  <xdr:twoCellAnchor editAs="oneCell">
    <xdr:from>
      <xdr:col>3</xdr:col>
      <xdr:colOff>238122</xdr:colOff>
      <xdr:row>1</xdr:row>
      <xdr:rowOff>38103</xdr:rowOff>
    </xdr:from>
    <xdr:to>
      <xdr:col>3</xdr:col>
      <xdr:colOff>476247</xdr:colOff>
      <xdr:row>1</xdr:row>
      <xdr:rowOff>295275</xdr:rowOff>
    </xdr:to>
    <xdr:pic>
      <xdr:nvPicPr>
        <xdr:cNvPr id="4" name="Picture 89" descr="MARROBLANC">
          <a:hlinkClick xmlns:r="http://schemas.openxmlformats.org/officeDocument/2006/relationships" r:id="rId5" tooltip="Volver DATOS"/>
        </xdr:cNvPr>
        <xdr:cNvPicPr>
          <a:picLocks noChangeAspect="1" noChangeArrowheads="1"/>
        </xdr:cNvPicPr>
      </xdr:nvPicPr>
      <xdr:blipFill>
        <a:blip xmlns:r="http://schemas.openxmlformats.org/officeDocument/2006/relationships" r:embed="rId2" cstate="print"/>
        <a:srcRect/>
        <a:stretch>
          <a:fillRect/>
        </a:stretch>
      </xdr:blipFill>
      <xdr:spPr bwMode="auto">
        <a:xfrm rot="5400000">
          <a:off x="409574" y="104776"/>
          <a:ext cx="257172" cy="238125"/>
        </a:xfrm>
        <a:prstGeom prst="rect">
          <a:avLst/>
        </a:prstGeom>
        <a:noFill/>
        <a:ln w="9525">
          <a:noFill/>
          <a:miter lim="800000"/>
          <a:headEnd/>
          <a:tailEnd/>
        </a:ln>
      </xdr:spPr>
    </xdr:pic>
    <xdr:clientData/>
  </xdr:twoCellAnchor>
  <xdr:twoCellAnchor>
    <xdr:from>
      <xdr:col>8</xdr:col>
      <xdr:colOff>752476</xdr:colOff>
      <xdr:row>49</xdr:row>
      <xdr:rowOff>142875</xdr:rowOff>
    </xdr:from>
    <xdr:to>
      <xdr:col>16</xdr:col>
      <xdr:colOff>1</xdr:colOff>
      <xdr:row>66</xdr:row>
      <xdr:rowOff>104775</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12</xdr:col>
      <xdr:colOff>190500</xdr:colOff>
      <xdr:row>1</xdr:row>
      <xdr:rowOff>57150</xdr:rowOff>
    </xdr:from>
    <xdr:to>
      <xdr:col>13</xdr:col>
      <xdr:colOff>289660</xdr:colOff>
      <xdr:row>1</xdr:row>
      <xdr:rowOff>255150</xdr:rowOff>
    </xdr:to>
    <xdr:pic>
      <xdr:nvPicPr>
        <xdr:cNvPr id="6" name="5 Imagen">
          <a:hlinkClick xmlns:r="http://schemas.openxmlformats.org/officeDocument/2006/relationships" r:id="rId7" tooltip="Información - Uso de la hoja"/>
        </xdr:cNvPr>
        <xdr:cNvPicPr>
          <a:picLocks noChangeAspect="1"/>
        </xdr:cNvPicPr>
      </xdr:nvPicPr>
      <xdr:blipFill>
        <a:blip xmlns:r="http://schemas.openxmlformats.org/officeDocument/2006/relationships" r:embed="rId8" cstate="print"/>
        <a:stretch>
          <a:fillRect/>
        </a:stretch>
      </xdr:blipFill>
      <xdr:spPr>
        <a:xfrm>
          <a:off x="6819900" y="114300"/>
          <a:ext cx="823060" cy="198000"/>
        </a:xfrm>
        <a:prstGeom prst="rect">
          <a:avLst/>
        </a:prstGeom>
      </xdr:spPr>
    </xdr:pic>
    <xdr:clientData/>
  </xdr:twoCellAnchor>
  <xdr:twoCellAnchor editAs="oneCell">
    <xdr:from>
      <xdr:col>14</xdr:col>
      <xdr:colOff>676275</xdr:colOff>
      <xdr:row>28</xdr:row>
      <xdr:rowOff>9525</xdr:rowOff>
    </xdr:from>
    <xdr:to>
      <xdr:col>18</xdr:col>
      <xdr:colOff>457200</xdr:colOff>
      <xdr:row>38</xdr:row>
      <xdr:rowOff>155276</xdr:rowOff>
    </xdr:to>
    <xdr:pic>
      <xdr:nvPicPr>
        <xdr:cNvPr id="7" name="Picture 43">
          <a:hlinkClick xmlns:r="http://schemas.openxmlformats.org/officeDocument/2006/relationships" r:id="rId9" tooltip="RECOMENDACIÓN"/>
        </xdr:cNvPr>
        <xdr:cNvPicPr>
          <a:picLocks noChangeAspect="1" noChangeArrowheads="1"/>
        </xdr:cNvPicPr>
      </xdr:nvPicPr>
      <xdr:blipFill>
        <a:blip xmlns:r="http://schemas.openxmlformats.org/officeDocument/2006/relationships" r:embed="rId10" cstate="print">
          <a:duotone>
            <a:schemeClr val="bg2">
              <a:shade val="45000"/>
              <a:satMod val="135000"/>
            </a:schemeClr>
            <a:prstClr val="white"/>
          </a:duotone>
        </a:blip>
        <a:srcRect/>
        <a:stretch>
          <a:fillRect/>
        </a:stretch>
      </xdr:blipFill>
      <xdr:spPr bwMode="auto">
        <a:xfrm>
          <a:off x="9525000" y="2171700"/>
          <a:ext cx="2152650" cy="1869776"/>
        </a:xfrm>
        <a:prstGeom prst="rect">
          <a:avLst/>
        </a:prstGeom>
        <a:noFill/>
        <a:effectLst/>
      </xdr:spPr>
    </xdr:pic>
    <xdr:clientData/>
  </xdr:twoCellAnchor>
  <xdr:twoCellAnchor editAs="oneCell">
    <xdr:from>
      <xdr:col>14</xdr:col>
      <xdr:colOff>228600</xdr:colOff>
      <xdr:row>1</xdr:row>
      <xdr:rowOff>66675</xdr:rowOff>
    </xdr:from>
    <xdr:to>
      <xdr:col>16</xdr:col>
      <xdr:colOff>0</xdr:colOff>
      <xdr:row>1</xdr:row>
      <xdr:rowOff>257175</xdr:rowOff>
    </xdr:to>
    <xdr:pic>
      <xdr:nvPicPr>
        <xdr:cNvPr id="8" name="7 Imagen" descr="miniplan003.gif">
          <a:hlinkClick xmlns:r="http://schemas.openxmlformats.org/officeDocument/2006/relationships" r:id="rId11" tooltip="Producto recomendado"/>
        </xdr:cNvPr>
        <xdr:cNvPicPr>
          <a:picLocks noChangeAspect="1"/>
        </xdr:cNvPicPr>
      </xdr:nvPicPr>
      <xdr:blipFill>
        <a:blip xmlns:r="http://schemas.openxmlformats.org/officeDocument/2006/relationships" r:embed="rId12" cstate="print"/>
        <a:stretch>
          <a:fillRect/>
        </a:stretch>
      </xdr:blipFill>
      <xdr:spPr>
        <a:xfrm>
          <a:off x="9077325" y="123825"/>
          <a:ext cx="1219200" cy="190500"/>
        </a:xfrm>
        <a:prstGeom prst="rect">
          <a:avLst/>
        </a:prstGeom>
        <a:effectLst/>
      </xdr:spPr>
    </xdr:pic>
    <xdr:clientData/>
  </xdr:twoCellAnchor>
  <xdr:twoCellAnchor>
    <xdr:from>
      <xdr:col>3</xdr:col>
      <xdr:colOff>0</xdr:colOff>
      <xdr:row>49</xdr:row>
      <xdr:rowOff>142875</xdr:rowOff>
    </xdr:from>
    <xdr:to>
      <xdr:col>9</xdr:col>
      <xdr:colOff>66675</xdr:colOff>
      <xdr:row>66</xdr:row>
      <xdr:rowOff>104776</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6</xdr:col>
      <xdr:colOff>9525</xdr:colOff>
      <xdr:row>134</xdr:row>
      <xdr:rowOff>28575</xdr:rowOff>
    </xdr:from>
    <xdr:to>
      <xdr:col>11</xdr:col>
      <xdr:colOff>352425</xdr:colOff>
      <xdr:row>140</xdr:row>
      <xdr:rowOff>142875</xdr:rowOff>
    </xdr:to>
    <xdr:pic>
      <xdr:nvPicPr>
        <xdr:cNvPr id="10" name="9 Imagen" descr="planventas002.png">
          <a:hlinkClick xmlns:r="http://schemas.openxmlformats.org/officeDocument/2006/relationships" r:id="rId14" tooltip="Más información en la web"/>
        </xdr:cNvPr>
        <xdr:cNvPicPr>
          <a:picLocks noChangeAspect="1"/>
        </xdr:cNvPicPr>
      </xdr:nvPicPr>
      <xdr:blipFill>
        <a:blip xmlns:r="http://schemas.openxmlformats.org/officeDocument/2006/relationships" r:embed="rId15" cstate="print"/>
        <a:stretch>
          <a:fillRect/>
        </a:stretch>
      </xdr:blipFill>
      <xdr:spPr>
        <a:xfrm>
          <a:off x="3924300" y="18316575"/>
          <a:ext cx="3867150" cy="933450"/>
        </a:xfrm>
        <a:prstGeom prst="rect">
          <a:avLst/>
        </a:prstGeom>
        <a:effectLst>
          <a:outerShdw blurRad="990600" dist="38100" dir="5400000" algn="t" rotWithShape="0">
            <a:prstClr val="black">
              <a:alpha val="40000"/>
            </a:prstClr>
          </a:outerShdw>
        </a:effectLst>
      </xdr:spPr>
    </xdr:pic>
    <xdr:clientData/>
  </xdr:twoCellAnchor>
  <xdr:oneCellAnchor>
    <xdr:from>
      <xdr:col>8</xdr:col>
      <xdr:colOff>9525</xdr:colOff>
      <xdr:row>6</xdr:row>
      <xdr:rowOff>38100</xdr:rowOff>
    </xdr:from>
    <xdr:ext cx="3876676" cy="914400"/>
    <xdr:sp macro="" textlink="">
      <xdr:nvSpPr>
        <xdr:cNvPr id="11" name="10 CuadroTexto"/>
        <xdr:cNvSpPr txBox="1"/>
      </xdr:nvSpPr>
      <xdr:spPr>
        <a:xfrm>
          <a:off x="4086225" y="1047750"/>
          <a:ext cx="3876676" cy="914400"/>
        </a:xfrm>
        <a:prstGeom prst="rect">
          <a:avLst/>
        </a:prstGeom>
        <a:solidFill>
          <a:schemeClr val="bg2">
            <a:lumMod val="90000"/>
          </a:schemeClr>
        </a:solidFill>
        <a:ln w="25400">
          <a:solidFill>
            <a:schemeClr val="bg2">
              <a:lumMod val="10000"/>
            </a:schemeClr>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s-ES" sz="1200" b="1">
              <a:solidFill>
                <a:sysClr val="windowText" lastClr="000000"/>
              </a:solidFill>
              <a:latin typeface="Segoe UI" pitchFamily="34" charset="0"/>
              <a:cs typeface="Segoe UI" pitchFamily="34" charset="0"/>
            </a:rPr>
            <a:t>Usa esta hoja para hacer un presupuesto </a:t>
          </a:r>
        </a:p>
        <a:p>
          <a:pPr algn="ctr"/>
          <a:r>
            <a:rPr lang="es-ES" sz="1200" b="1">
              <a:solidFill>
                <a:sysClr val="windowText" lastClr="000000"/>
              </a:solidFill>
              <a:latin typeface="Segoe UI" pitchFamily="34" charset="0"/>
              <a:cs typeface="Segoe UI" pitchFamily="34" charset="0"/>
            </a:rPr>
            <a:t>a partir </a:t>
          </a:r>
          <a:r>
            <a:rPr lang="es-ES" sz="1200" b="1" baseline="0">
              <a:solidFill>
                <a:sysClr val="windowText" lastClr="000000"/>
              </a:solidFill>
              <a:latin typeface="Segoe UI" pitchFamily="34" charset="0"/>
              <a:cs typeface="Segoe UI" pitchFamily="34" charset="0"/>
            </a:rPr>
            <a:t>de una previsión semanal y</a:t>
          </a:r>
        </a:p>
        <a:p>
          <a:pPr algn="ctr"/>
          <a:r>
            <a:rPr lang="es-ES" sz="1200" b="1" baseline="0">
              <a:solidFill>
                <a:sysClr val="windowText" lastClr="000000"/>
              </a:solidFill>
              <a:latin typeface="Segoe UI" pitchFamily="34" charset="0"/>
              <a:cs typeface="Segoe UI" pitchFamily="34" charset="0"/>
            </a:rPr>
            <a:t>hasta 20 productos o familias</a:t>
          </a:r>
        </a:p>
        <a:p>
          <a:pPr algn="ctr"/>
          <a:r>
            <a:rPr lang="es-ES" sz="900" b="0" i="1">
              <a:solidFill>
                <a:sysClr val="windowText" lastClr="000000"/>
              </a:solidFill>
              <a:latin typeface="Segoe UI" pitchFamily="34" charset="0"/>
              <a:cs typeface="Segoe UI" pitchFamily="34" charset="0"/>
            </a:rPr>
            <a:t>Quitar este aviso</a:t>
          </a:r>
          <a:r>
            <a:rPr lang="es-ES" sz="900" b="0" i="1" baseline="0">
              <a:solidFill>
                <a:sysClr val="windowText" lastClr="000000"/>
              </a:solidFill>
              <a:latin typeface="Segoe UI" pitchFamily="34" charset="0"/>
              <a:cs typeface="Segoe UI" pitchFamily="34" charset="0"/>
            </a:rPr>
            <a:t> </a:t>
          </a:r>
          <a:r>
            <a:rPr lang="es-ES" sz="900" b="0" i="1">
              <a:solidFill>
                <a:sysClr val="windowText" lastClr="000000"/>
              </a:solidFill>
              <a:latin typeface="Segoe UI" pitchFamily="34" charset="0"/>
              <a:cs typeface="Segoe UI" pitchFamily="34" charset="0"/>
            </a:rPr>
            <a:t>: seleccionar &gt; Supr</a:t>
          </a:r>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2</xdr:col>
      <xdr:colOff>38100</xdr:colOff>
      <xdr:row>1</xdr:row>
      <xdr:rowOff>47625</xdr:rowOff>
    </xdr:from>
    <xdr:to>
      <xdr:col>3</xdr:col>
      <xdr:colOff>190500</xdr:colOff>
      <xdr:row>1</xdr:row>
      <xdr:rowOff>285750</xdr:rowOff>
    </xdr:to>
    <xdr:pic>
      <xdr:nvPicPr>
        <xdr:cNvPr id="2" name="Picture 89" descr="MARROBLANC">
          <a:hlinkClick xmlns:r="http://schemas.openxmlformats.org/officeDocument/2006/relationships" r:id="rId1" tooltip="Ir a la HOJA ANTERIOR"/>
        </xdr:cNvPr>
        <xdr:cNvPicPr>
          <a:picLocks noChangeAspect="1" noChangeArrowheads="1"/>
        </xdr:cNvPicPr>
      </xdr:nvPicPr>
      <xdr:blipFill>
        <a:blip xmlns:r="http://schemas.openxmlformats.org/officeDocument/2006/relationships" r:embed="rId2" cstate="print"/>
        <a:srcRect/>
        <a:stretch>
          <a:fillRect/>
        </a:stretch>
      </xdr:blipFill>
      <xdr:spPr bwMode="auto">
        <a:xfrm>
          <a:off x="133350" y="104775"/>
          <a:ext cx="238125" cy="238125"/>
        </a:xfrm>
        <a:prstGeom prst="rect">
          <a:avLst/>
        </a:prstGeom>
        <a:noFill/>
        <a:ln w="9525">
          <a:noFill/>
          <a:miter lim="800000"/>
          <a:headEnd/>
          <a:tailEnd/>
        </a:ln>
      </xdr:spPr>
    </xdr:pic>
    <xdr:clientData/>
  </xdr:twoCellAnchor>
  <xdr:twoCellAnchor editAs="oneCell">
    <xdr:from>
      <xdr:col>13</xdr:col>
      <xdr:colOff>457200</xdr:colOff>
      <xdr:row>1</xdr:row>
      <xdr:rowOff>38100</xdr:rowOff>
    </xdr:from>
    <xdr:to>
      <xdr:col>13</xdr:col>
      <xdr:colOff>695325</xdr:colOff>
      <xdr:row>1</xdr:row>
      <xdr:rowOff>276225</xdr:rowOff>
    </xdr:to>
    <xdr:pic>
      <xdr:nvPicPr>
        <xdr:cNvPr id="3" name="Picture 90" descr="MARROBLANC">
          <a:hlinkClick xmlns:r="http://schemas.openxmlformats.org/officeDocument/2006/relationships" r:id="rId3" tooltip="Ir a la HOJA SIGUIENTE"/>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0" y="95250"/>
          <a:ext cx="238125" cy="238125"/>
        </a:xfrm>
        <a:prstGeom prst="rect">
          <a:avLst/>
        </a:prstGeom>
        <a:noFill/>
        <a:ln w="9525">
          <a:noFill/>
          <a:miter lim="800000"/>
          <a:headEnd/>
          <a:tailEnd/>
        </a:ln>
      </xdr:spPr>
    </xdr:pic>
    <xdr:clientData/>
  </xdr:twoCellAnchor>
  <xdr:twoCellAnchor editAs="oneCell">
    <xdr:from>
      <xdr:col>3</xdr:col>
      <xdr:colOff>238122</xdr:colOff>
      <xdr:row>1</xdr:row>
      <xdr:rowOff>38103</xdr:rowOff>
    </xdr:from>
    <xdr:to>
      <xdr:col>3</xdr:col>
      <xdr:colOff>476247</xdr:colOff>
      <xdr:row>1</xdr:row>
      <xdr:rowOff>295275</xdr:rowOff>
    </xdr:to>
    <xdr:pic>
      <xdr:nvPicPr>
        <xdr:cNvPr id="4" name="Picture 89" descr="MARROBLANC">
          <a:hlinkClick xmlns:r="http://schemas.openxmlformats.org/officeDocument/2006/relationships" r:id="rId5" tooltip="Volver DATOS"/>
        </xdr:cNvPr>
        <xdr:cNvPicPr>
          <a:picLocks noChangeAspect="1" noChangeArrowheads="1"/>
        </xdr:cNvPicPr>
      </xdr:nvPicPr>
      <xdr:blipFill>
        <a:blip xmlns:r="http://schemas.openxmlformats.org/officeDocument/2006/relationships" r:embed="rId2" cstate="print"/>
        <a:srcRect/>
        <a:stretch>
          <a:fillRect/>
        </a:stretch>
      </xdr:blipFill>
      <xdr:spPr bwMode="auto">
        <a:xfrm rot="5400000">
          <a:off x="409574" y="104776"/>
          <a:ext cx="257172" cy="238125"/>
        </a:xfrm>
        <a:prstGeom prst="rect">
          <a:avLst/>
        </a:prstGeom>
        <a:noFill/>
        <a:ln w="9525">
          <a:noFill/>
          <a:miter lim="800000"/>
          <a:headEnd/>
          <a:tailEnd/>
        </a:ln>
      </xdr:spPr>
    </xdr:pic>
    <xdr:clientData/>
  </xdr:twoCellAnchor>
  <xdr:twoCellAnchor>
    <xdr:from>
      <xdr:col>11</xdr:col>
      <xdr:colOff>257175</xdr:colOff>
      <xdr:row>35</xdr:row>
      <xdr:rowOff>142875</xdr:rowOff>
    </xdr:from>
    <xdr:to>
      <xdr:col>18</xdr:col>
      <xdr:colOff>0</xdr:colOff>
      <xdr:row>52</xdr:row>
      <xdr:rowOff>104775</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12</xdr:col>
      <xdr:colOff>200025</xdr:colOff>
      <xdr:row>1</xdr:row>
      <xdr:rowOff>47625</xdr:rowOff>
    </xdr:from>
    <xdr:to>
      <xdr:col>13</xdr:col>
      <xdr:colOff>280135</xdr:colOff>
      <xdr:row>1</xdr:row>
      <xdr:rowOff>245625</xdr:rowOff>
    </xdr:to>
    <xdr:pic>
      <xdr:nvPicPr>
        <xdr:cNvPr id="6" name="5 Imagen">
          <a:hlinkClick xmlns:r="http://schemas.openxmlformats.org/officeDocument/2006/relationships" r:id="rId7" tooltip="Información - Uso de la hoja"/>
        </xdr:cNvPr>
        <xdr:cNvPicPr>
          <a:picLocks noChangeAspect="1"/>
        </xdr:cNvPicPr>
      </xdr:nvPicPr>
      <xdr:blipFill>
        <a:blip xmlns:r="http://schemas.openxmlformats.org/officeDocument/2006/relationships" r:embed="rId8" cstate="print"/>
        <a:stretch>
          <a:fillRect/>
        </a:stretch>
      </xdr:blipFill>
      <xdr:spPr>
        <a:xfrm>
          <a:off x="7058025" y="104775"/>
          <a:ext cx="823060" cy="198000"/>
        </a:xfrm>
        <a:prstGeom prst="rect">
          <a:avLst/>
        </a:prstGeom>
      </xdr:spPr>
    </xdr:pic>
    <xdr:clientData/>
  </xdr:twoCellAnchor>
  <xdr:twoCellAnchor editAs="oneCell">
    <xdr:from>
      <xdr:col>16</xdr:col>
      <xdr:colOff>619125</xdr:colOff>
      <xdr:row>26</xdr:row>
      <xdr:rowOff>104775</xdr:rowOff>
    </xdr:from>
    <xdr:to>
      <xdr:col>20</xdr:col>
      <xdr:colOff>114300</xdr:colOff>
      <xdr:row>44</xdr:row>
      <xdr:rowOff>60026</xdr:rowOff>
    </xdr:to>
    <xdr:pic>
      <xdr:nvPicPr>
        <xdr:cNvPr id="7" name="Picture 43">
          <a:hlinkClick xmlns:r="http://schemas.openxmlformats.org/officeDocument/2006/relationships" r:id="rId9" tooltip="RECOMENDACIÓN"/>
        </xdr:cNvPr>
        <xdr:cNvPicPr>
          <a:picLocks noChangeAspect="1" noChangeArrowheads="1"/>
        </xdr:cNvPicPr>
      </xdr:nvPicPr>
      <xdr:blipFill>
        <a:blip xmlns:r="http://schemas.openxmlformats.org/officeDocument/2006/relationships" r:embed="rId10" cstate="print">
          <a:duotone>
            <a:schemeClr val="bg2">
              <a:shade val="45000"/>
              <a:satMod val="135000"/>
            </a:schemeClr>
            <a:prstClr val="white"/>
          </a:duotone>
        </a:blip>
        <a:srcRect/>
        <a:stretch>
          <a:fillRect/>
        </a:stretch>
      </xdr:blipFill>
      <xdr:spPr bwMode="auto">
        <a:xfrm>
          <a:off x="10696575" y="4524375"/>
          <a:ext cx="2152650" cy="1869776"/>
        </a:xfrm>
        <a:prstGeom prst="rect">
          <a:avLst/>
        </a:prstGeom>
        <a:noFill/>
        <a:effectLst/>
      </xdr:spPr>
    </xdr:pic>
    <xdr:clientData/>
  </xdr:twoCellAnchor>
  <xdr:twoCellAnchor editAs="oneCell">
    <xdr:from>
      <xdr:col>14</xdr:col>
      <xdr:colOff>266700</xdr:colOff>
      <xdr:row>1</xdr:row>
      <xdr:rowOff>57150</xdr:rowOff>
    </xdr:from>
    <xdr:to>
      <xdr:col>15</xdr:col>
      <xdr:colOff>619125</xdr:colOff>
      <xdr:row>1</xdr:row>
      <xdr:rowOff>247650</xdr:rowOff>
    </xdr:to>
    <xdr:pic>
      <xdr:nvPicPr>
        <xdr:cNvPr id="8" name="7 Imagen" descr="miniplan003.gif">
          <a:hlinkClick xmlns:r="http://schemas.openxmlformats.org/officeDocument/2006/relationships" r:id="rId11" tooltip="Producto recomendado"/>
        </xdr:cNvPr>
        <xdr:cNvPicPr>
          <a:picLocks noChangeAspect="1"/>
        </xdr:cNvPicPr>
      </xdr:nvPicPr>
      <xdr:blipFill>
        <a:blip xmlns:r="http://schemas.openxmlformats.org/officeDocument/2006/relationships" r:embed="rId12" cstate="print"/>
        <a:stretch>
          <a:fillRect/>
        </a:stretch>
      </xdr:blipFill>
      <xdr:spPr>
        <a:xfrm>
          <a:off x="8610600" y="114300"/>
          <a:ext cx="1219200" cy="190500"/>
        </a:xfrm>
        <a:prstGeom prst="rect">
          <a:avLst/>
        </a:prstGeom>
        <a:effectLst/>
      </xdr:spPr>
    </xdr:pic>
    <xdr:clientData/>
  </xdr:twoCellAnchor>
  <xdr:twoCellAnchor>
    <xdr:from>
      <xdr:col>3</xdr:col>
      <xdr:colOff>0</xdr:colOff>
      <xdr:row>35</xdr:row>
      <xdr:rowOff>142875</xdr:rowOff>
    </xdr:from>
    <xdr:to>
      <xdr:col>11</xdr:col>
      <xdr:colOff>257175</xdr:colOff>
      <xdr:row>52</xdr:row>
      <xdr:rowOff>104776</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6</xdr:col>
      <xdr:colOff>800100</xdr:colOff>
      <xdr:row>119</xdr:row>
      <xdr:rowOff>66675</xdr:rowOff>
    </xdr:from>
    <xdr:to>
      <xdr:col>12</xdr:col>
      <xdr:colOff>171450</xdr:colOff>
      <xdr:row>126</xdr:row>
      <xdr:rowOff>19050</xdr:rowOff>
    </xdr:to>
    <xdr:pic>
      <xdr:nvPicPr>
        <xdr:cNvPr id="10" name="9 Imagen" descr="planventas002.png">
          <a:hlinkClick xmlns:r="http://schemas.openxmlformats.org/officeDocument/2006/relationships" r:id="rId14" tooltip="Más información en la web"/>
        </xdr:cNvPr>
        <xdr:cNvPicPr>
          <a:picLocks noChangeAspect="1"/>
        </xdr:cNvPicPr>
      </xdr:nvPicPr>
      <xdr:blipFill>
        <a:blip xmlns:r="http://schemas.openxmlformats.org/officeDocument/2006/relationships" r:embed="rId15" cstate="print"/>
        <a:stretch>
          <a:fillRect/>
        </a:stretch>
      </xdr:blipFill>
      <xdr:spPr>
        <a:xfrm>
          <a:off x="3162300" y="19192875"/>
          <a:ext cx="3867150" cy="933450"/>
        </a:xfrm>
        <a:prstGeom prst="rect">
          <a:avLst/>
        </a:prstGeom>
        <a:effectLst>
          <a:outerShdw blurRad="990600" dist="38100" dir="5400000" algn="t" rotWithShape="0">
            <a:prstClr val="black">
              <a:alpha val="40000"/>
            </a:prstClr>
          </a:outerShdw>
        </a:effectLst>
      </xdr:spPr>
    </xdr:pic>
    <xdr:clientData/>
  </xdr:twoCellAnchor>
  <xdr:oneCellAnchor>
    <xdr:from>
      <xdr:col>7</xdr:col>
      <xdr:colOff>219075</xdr:colOff>
      <xdr:row>6</xdr:row>
      <xdr:rowOff>57149</xdr:rowOff>
    </xdr:from>
    <xdr:ext cx="3876676" cy="885825"/>
    <xdr:sp macro="" textlink="">
      <xdr:nvSpPr>
        <xdr:cNvPr id="11" name="10 CuadroTexto"/>
        <xdr:cNvSpPr txBox="1"/>
      </xdr:nvSpPr>
      <xdr:spPr>
        <a:xfrm>
          <a:off x="3390900" y="1104899"/>
          <a:ext cx="3876676" cy="885825"/>
        </a:xfrm>
        <a:prstGeom prst="rect">
          <a:avLst/>
        </a:prstGeom>
        <a:solidFill>
          <a:schemeClr val="bg2">
            <a:lumMod val="90000"/>
          </a:schemeClr>
        </a:solidFill>
        <a:ln w="25400">
          <a:solidFill>
            <a:schemeClr val="bg2">
              <a:lumMod val="10000"/>
            </a:schemeClr>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s-ES" sz="1200" b="1">
              <a:solidFill>
                <a:sysClr val="windowText" lastClr="000000"/>
              </a:solidFill>
              <a:latin typeface="Segoe UI" pitchFamily="34" charset="0"/>
              <a:cs typeface="Segoe UI" pitchFamily="34" charset="0"/>
            </a:rPr>
            <a:t>Usa esta hoja para hacer un presupuesto </a:t>
          </a:r>
        </a:p>
        <a:p>
          <a:pPr algn="ctr"/>
          <a:r>
            <a:rPr lang="es-ES" sz="1200" b="1">
              <a:solidFill>
                <a:sysClr val="windowText" lastClr="000000"/>
              </a:solidFill>
              <a:latin typeface="Segoe UI" pitchFamily="34" charset="0"/>
              <a:cs typeface="Segoe UI" pitchFamily="34" charset="0"/>
            </a:rPr>
            <a:t>a partir </a:t>
          </a:r>
          <a:r>
            <a:rPr lang="es-ES" sz="1200" b="1" baseline="0">
              <a:solidFill>
                <a:sysClr val="windowText" lastClr="000000"/>
              </a:solidFill>
              <a:latin typeface="Segoe UI" pitchFamily="34" charset="0"/>
              <a:cs typeface="Segoe UI" pitchFamily="34" charset="0"/>
            </a:rPr>
            <a:t>de una previsión diaria de ventas</a:t>
          </a:r>
        </a:p>
        <a:p>
          <a:pPr algn="ctr"/>
          <a:r>
            <a:rPr lang="es-ES" sz="1100" b="1" baseline="0">
              <a:solidFill>
                <a:sysClr val="windowText" lastClr="000000"/>
              </a:solidFill>
              <a:latin typeface="Segoe UI" pitchFamily="34" charset="0"/>
              <a:cs typeface="Segoe UI" pitchFamily="34" charset="0"/>
            </a:rPr>
            <a:t>y hasta tres familias de producto o servicio</a:t>
          </a:r>
        </a:p>
        <a:p>
          <a:pPr algn="ctr"/>
          <a:r>
            <a:rPr lang="es-ES" sz="900" b="0" i="1">
              <a:solidFill>
                <a:sysClr val="windowText" lastClr="000000"/>
              </a:solidFill>
              <a:latin typeface="Segoe UI" pitchFamily="34" charset="0"/>
              <a:cs typeface="Segoe UI" pitchFamily="34" charset="0"/>
            </a:rPr>
            <a:t>Quitar este aviso</a:t>
          </a:r>
          <a:r>
            <a:rPr lang="es-ES" sz="900" b="0" i="1" baseline="0">
              <a:solidFill>
                <a:sysClr val="windowText" lastClr="000000"/>
              </a:solidFill>
              <a:latin typeface="Segoe UI" pitchFamily="34" charset="0"/>
              <a:cs typeface="Segoe UI" pitchFamily="34" charset="0"/>
            </a:rPr>
            <a:t> </a:t>
          </a:r>
          <a:r>
            <a:rPr lang="es-ES" sz="900" b="0" i="1">
              <a:solidFill>
                <a:sysClr val="windowText" lastClr="000000"/>
              </a:solidFill>
              <a:latin typeface="Segoe UI" pitchFamily="34" charset="0"/>
              <a:cs typeface="Segoe UI" pitchFamily="34" charset="0"/>
            </a:rPr>
            <a:t>: seleccionar &gt; Supr</a:t>
          </a:r>
        </a:p>
      </xdr:txBody>
    </xdr:sp>
    <xdr:clientData/>
  </xdr:oneCellAnchor>
</xdr:wsDr>
</file>

<file path=xl/tables/table1.xml><?xml version="1.0" encoding="utf-8"?>
<table xmlns="http://schemas.openxmlformats.org/spreadsheetml/2006/main" id="1" name="Lista1" displayName="Lista1" ref="C10:C22" totalsRowShown="0" headerRowDxfId="9" dataDxfId="8">
  <autoFilter ref="C10:C22"/>
  <tableColumns count="1">
    <tableColumn id="1" name="meses" dataDxfId="7"/>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4.9989318521683403E-2"/>
  </sheetPr>
  <dimension ref="B1:AA91"/>
  <sheetViews>
    <sheetView showGridLines="0" showRowColHeaders="0" showOutlineSymbols="0" topLeftCell="A92" zoomScaleNormal="100" workbookViewId="0">
      <pane xSplit="56" topLeftCell="BE1" activePane="topRight" state="frozen"/>
      <selection activeCell="A92" sqref="A92"/>
      <selection pane="topRight" activeCell="K107" sqref="K107"/>
    </sheetView>
  </sheetViews>
  <sheetFormatPr baseColWidth="10" defaultRowHeight="12.75" x14ac:dyDescent="0.2"/>
  <cols>
    <col min="3" max="3" width="18" customWidth="1"/>
  </cols>
  <sheetData>
    <row r="1" spans="2:27" hidden="1" x14ac:dyDescent="0.2"/>
    <row r="2" spans="2:27" hidden="1" x14ac:dyDescent="0.2">
      <c r="B2" s="92" t="s">
        <v>86</v>
      </c>
    </row>
    <row r="3" spans="2:27" hidden="1" x14ac:dyDescent="0.2">
      <c r="B3" s="73"/>
      <c r="C3" s="74"/>
      <c r="D3" s="74"/>
      <c r="E3" s="74"/>
      <c r="F3" s="74"/>
      <c r="G3" s="74"/>
      <c r="H3" s="74"/>
      <c r="I3" s="74"/>
      <c r="J3" s="74"/>
      <c r="K3" s="74"/>
      <c r="L3" s="74"/>
      <c r="M3" s="74"/>
      <c r="N3" s="74"/>
      <c r="O3" s="75"/>
    </row>
    <row r="4" spans="2:27" hidden="1" x14ac:dyDescent="0.2">
      <c r="B4" s="76"/>
      <c r="C4" s="77"/>
      <c r="D4" s="78" t="str">
        <f>+H12</f>
        <v>Febrero</v>
      </c>
      <c r="E4" s="78" t="str">
        <f>+H13</f>
        <v>Marzo</v>
      </c>
      <c r="F4" s="78" t="str">
        <f>+H14</f>
        <v>Abril</v>
      </c>
      <c r="G4" s="78" t="str">
        <f>+H15</f>
        <v>Mayo</v>
      </c>
      <c r="H4" s="78" t="str">
        <f>+H16</f>
        <v>Junio</v>
      </c>
      <c r="I4" s="78" t="str">
        <f>+H17</f>
        <v>Julio</v>
      </c>
      <c r="J4" s="78" t="str">
        <f>+H18</f>
        <v>Agosto</v>
      </c>
      <c r="K4" s="78" t="str">
        <f>+H19</f>
        <v>Septiembre</v>
      </c>
      <c r="L4" s="78" t="str">
        <f>+H20</f>
        <v>Octubre</v>
      </c>
      <c r="M4" s="78" t="str">
        <f>+H21</f>
        <v>Noviembre</v>
      </c>
      <c r="N4" s="78" t="str">
        <f>+H22</f>
        <v>Diciembre</v>
      </c>
      <c r="O4" s="79"/>
    </row>
    <row r="5" spans="2:27" hidden="1" x14ac:dyDescent="0.2">
      <c r="B5" s="76"/>
      <c r="C5" s="77"/>
      <c r="D5" s="77"/>
      <c r="E5" s="77"/>
      <c r="F5" s="77"/>
      <c r="G5" s="77"/>
      <c r="H5" s="77"/>
      <c r="I5" s="77"/>
      <c r="J5" s="77"/>
      <c r="K5" s="77"/>
      <c r="L5" s="77"/>
      <c r="M5" s="77"/>
      <c r="N5" s="77"/>
      <c r="O5" s="79"/>
    </row>
    <row r="6" spans="2:27" ht="14.25" hidden="1" x14ac:dyDescent="0.25">
      <c r="B6" s="76"/>
      <c r="C6" s="77"/>
      <c r="D6" s="77"/>
      <c r="E6" s="77"/>
      <c r="F6" s="77"/>
      <c r="G6" s="77"/>
      <c r="H6" s="77"/>
      <c r="I6" s="77"/>
      <c r="J6" s="77"/>
      <c r="K6" s="77"/>
      <c r="L6" s="77"/>
      <c r="M6" s="77"/>
      <c r="N6" s="77"/>
      <c r="O6" s="79"/>
      <c r="Q6" s="360" t="str">
        <f>IF('2e'!H6=SB!Q$8,SB!Q$9,IF('2e'!H6=SB!Q$9,SB!Q$10,IF('2e'!H6=SB!Q$10,SB!Q$11,IF('2e'!H6=SB!Q$11,SB!Q$12,IF('2e'!H6=SB!Q$12,SB!Q$13,IF('2e'!H6=SB!Q$13,SB!Q$14,IF('2e'!H6=SB!Q$14,SB!Q$15,IF('2e'!H6=SB!Q$15,SB!Q$16,IF('2e'!H6=SB!Q$16,SB!Q$17,IF('2e'!H6=SB!Q$17,SB!Q$18,IF('2e'!H6=SB!Q$18,SB!Q$19,SB!Q$8)))))))))))</f>
        <v>Febrero</v>
      </c>
      <c r="R6" s="360" t="str">
        <f>IF(Q6=SB!Q$8,SB!Q$9,IF(Q6=SB!Q$9,SB!Q$10,IF(Q6=SB!Q$10,SB!Q$11,IF(Q6=SB!Q$11,SB!Q$12,IF(Q6=SB!Q$12,SB!Q$13,IF(Q6=SB!Q$13,SB!Q$14,IF(Q6=SB!Q$14,SB!Q$15,IF(Q6=SB!Q$15,SB!Q$16,IF(Q6=SB!Q$16,SB!Q$17,IF(Q6=SB!Q$17,SB!Q$18,IF(Q6=SB!Q$18,SB!Q$19,SB!Q$8)))))))))))</f>
        <v>Marzo</v>
      </c>
      <c r="S6" s="360" t="str">
        <f>IF(R6=SB!Q$8,SB!Q$9,IF(R6=SB!Q$9,SB!Q$10,IF(R6=SB!Q$10,SB!Q$11,IF(R6=SB!Q$11,SB!Q$12,IF(R6=SB!Q$12,SB!Q$13,IF(R6=SB!Q$13,SB!Q$14,IF(R6=SB!Q$14,SB!Q$15,IF(R6=SB!Q$15,SB!Q$16,IF(R6=SB!Q$16,SB!Q$17,IF(R6=SB!Q$17,SB!Q$18,IF(R6=SB!Q$18,SB!Q$19,SB!Q$8)))))))))))</f>
        <v>Abril</v>
      </c>
      <c r="T6" s="360" t="str">
        <f>IF(S6=SB!Q$8,SB!Q$9,IF(S6=SB!Q$9,SB!Q$10,IF(S6=SB!Q$10,SB!Q$11,IF(S6=SB!Q$11,SB!Q$12,IF(S6=SB!Q$12,SB!Q$13,IF(S6=SB!Q$13,SB!Q$14,IF(S6=SB!Q$14,SB!Q$15,IF(S6=SB!Q$15,SB!Q$16,IF(S6=SB!Q$16,SB!Q$17,IF(S6=SB!Q$17,SB!Q$18,IF(S6=SB!Q$18,SB!Q$19,SB!Q$8)))))))))))</f>
        <v>Mayo</v>
      </c>
      <c r="U6" s="360" t="str">
        <f>IF(T6=SB!Q$8,SB!Q$9,IF(T6=SB!Q$9,SB!Q$10,IF(T6=SB!Q$10,SB!Q$11,IF(T6=SB!Q$11,SB!Q$12,IF(T6=SB!Q$12,SB!Q$13,IF(T6=SB!Q$13,SB!Q$14,IF(T6=SB!Q$14,SB!Q$15,IF(T6=SB!Q$15,SB!Q$16,IF(T6=SB!Q$16,SB!Q$17,IF(T6=SB!Q$17,SB!Q$18,IF(T6=SB!Q$18,SB!Q$19,SB!Q$8)))))))))))</f>
        <v>Junio</v>
      </c>
      <c r="V6" s="360" t="str">
        <f>IF(U6=SB!Q$8,SB!Q$9,IF(U6=SB!Q$9,SB!Q$10,IF(U6=SB!Q$10,SB!Q$11,IF(U6=SB!Q$11,SB!Q$12,IF(U6=SB!Q$12,SB!Q$13,IF(U6=SB!Q$13,SB!Q$14,IF(U6=SB!Q$14,SB!Q$15,IF(U6=SB!Q$15,SB!Q$16,IF(U6=SB!Q$16,SB!Q$17,IF(U6=SB!Q$17,SB!Q$18,IF(U6=SB!Q$18,SB!Q$19,SB!Q$8)))))))))))</f>
        <v>Julio</v>
      </c>
      <c r="W6" s="360" t="str">
        <f>IF(V6=SB!Q$8,SB!Q$9,IF(V6=SB!Q$9,SB!Q$10,IF(V6=SB!Q$10,SB!Q$11,IF(V6=SB!Q$11,SB!Q$12,IF(V6=SB!Q$12,SB!Q$13,IF(V6=SB!Q$13,SB!Q$14,IF(V6=SB!Q$14,SB!Q$15,IF(V6=SB!Q$15,SB!Q$16,IF(V6=SB!Q$16,SB!Q$17,IF(V6=SB!Q$17,SB!Q$18,IF(V6=SB!Q$18,SB!Q$19,SB!Q$8)))))))))))</f>
        <v>Agosto</v>
      </c>
      <c r="X6" s="360" t="str">
        <f>IF(W6=SB!Q$8,SB!Q$9,IF(W6=SB!Q$9,SB!Q$10,IF(W6=SB!Q$10,SB!Q$11,IF(W6=SB!Q$11,SB!Q$12,IF(W6=SB!Q$12,SB!Q$13,IF(W6=SB!Q$13,SB!Q$14,IF(W6=SB!Q$14,SB!Q$15,IF(W6=SB!Q$15,SB!Q$16,IF(W6=SB!Q$16,SB!Q$17,IF(W6=SB!Q$17,SB!Q$18,IF(W6=SB!Q$18,SB!Q$19,SB!Q$8)))))))))))</f>
        <v>Septiembre</v>
      </c>
      <c r="Y6" s="360" t="str">
        <f>IF(X6=SB!Q$8,SB!Q$9,IF(X6=SB!Q$9,SB!Q$10,IF(X6=SB!Q$10,SB!Q$11,IF(X6=SB!Q$11,SB!Q$12,IF(X6=SB!Q$12,SB!Q$13,IF(X6=SB!Q$13,SB!Q$14,IF(X6=SB!Q$14,SB!Q$15,IF(X6=SB!Q$15,SB!Q$16,IF(X6=SB!Q$16,SB!Q$17,IF(X6=SB!Q$17,SB!Q$18,IF(X6=SB!Q$18,SB!Q$19,SB!Q$8)))))))))))</f>
        <v>Octubre</v>
      </c>
      <c r="Z6" s="360" t="str">
        <f>IF(Y6=SB!Q$8,SB!Q$9,IF(Y6=SB!Q$9,SB!Q$10,IF(Y6=SB!Q$10,SB!Q$11,IF(Y6=SB!Q$11,SB!Q$12,IF(Y6=SB!Q$12,SB!Q$13,IF(Y6=SB!Q$13,SB!Q$14,IF(Y6=SB!Q$14,SB!Q$15,IF(Y6=SB!Q$15,SB!Q$16,IF(Y6=SB!Q$16,SB!Q$17,IF(Y6=SB!Q$17,SB!Q$18,IF(Y6=SB!Q$18,SB!Q$19,SB!Q$8)))))))))))</f>
        <v>Noviembre</v>
      </c>
      <c r="AA6" s="361" t="str">
        <f>IF(Z6=SB!Q$8,SB!Q$9,IF(Z6=SB!Q$9,SB!Q$10,IF(Z6=SB!Q$10,SB!Q$11,IF(Z6=SB!Q$11,SB!Q$12,IF(Z6=SB!Q$12,SB!Q$13,IF(Z6=SB!Q$13,SB!Q$14,IF(Z6=SB!Q$14,SB!Q$15,IF(Z6=SB!Q$15,SB!Q$16,IF(Z6=SB!Q$16,SB!Q$17,IF(Z6=SB!Q$17,SB!Q$18,IF(Z6=SB!Q$18,SB!Q$19,SB!Q$8)))))))))))</f>
        <v>Diciembre</v>
      </c>
    </row>
    <row r="7" spans="2:27" ht="14.25" hidden="1" x14ac:dyDescent="0.25">
      <c r="B7" s="76"/>
      <c r="C7" s="77"/>
      <c r="D7" s="77"/>
      <c r="E7" s="77"/>
      <c r="F7" s="77"/>
      <c r="G7" s="77"/>
      <c r="H7" s="77"/>
      <c r="I7" s="77"/>
      <c r="J7" s="77"/>
      <c r="K7" s="77"/>
      <c r="L7" s="77"/>
      <c r="M7" s="77"/>
      <c r="N7" s="77"/>
      <c r="O7" s="79"/>
      <c r="Q7" s="360" t="str">
        <f>IF('2d'!H4=SB!Q$8,SB!Q$9,IF('2d'!H4=SB!Q$9,SB!Q$10,IF('2d'!H4=SB!Q$10,SB!Q$11,IF('2d'!H4=SB!Q$11,SB!Q$12,IF('2d'!H4=SB!Q$12,SB!Q$13,IF('2d'!H4=SB!Q$13,SB!Q$14,IF('2d'!H4=SB!Q$14,SB!Q$15,IF('2d'!H4=SB!Q$15,SB!Q$16,IF('2d'!H4=SB!Q$16,SB!Q$17,IF('2d'!H4=SB!Q$17,SB!Q$18,IF('2d'!H4=SB!Q$18,SB!Q$19,SB!Q$8)))))))))))</f>
        <v>Febrero</v>
      </c>
      <c r="R7" s="360" t="str">
        <f>IF(Q7=SB!Q$8,SB!Q$9,IF(Q7=SB!Q$9,SB!Q$10,IF(Q7=SB!Q$10,SB!Q$11,IF(Q7=SB!Q$11,SB!Q$12,IF(Q7=SB!Q$12,SB!Q$13,IF(Q7=SB!Q$13,SB!Q$14,IF(Q7=SB!Q$14,SB!Q$15,IF(Q7=SB!Q$15,SB!Q$16,IF(Q7=SB!Q$16,SB!Q$17,IF(Q7=SB!Q$17,SB!Q$18,IF(Q7=SB!Q$18,SB!Q$19,SB!Q$8)))))))))))</f>
        <v>Marzo</v>
      </c>
      <c r="S7" s="360" t="str">
        <f>IF(R7=SB!Q$8,SB!Q$9,IF(R7=SB!Q$9,SB!Q$10,IF(R7=SB!Q$10,SB!Q$11,IF(R7=SB!Q$11,SB!Q$12,IF(R7=SB!Q$12,SB!Q$13,IF(R7=SB!Q$13,SB!Q$14,IF(R7=SB!Q$14,SB!Q$15,IF(R7=SB!Q$15,SB!Q$16,IF(R7=SB!Q$16,SB!Q$17,IF(R7=SB!Q$17,SB!Q$18,IF(R7=SB!Q$18,SB!Q$19,SB!Q$8)))))))))))</f>
        <v>Abril</v>
      </c>
      <c r="T7" s="360" t="str">
        <f>IF(S7=SB!Q$8,SB!Q$9,IF(S7=SB!Q$9,SB!Q$10,IF(S7=SB!Q$10,SB!Q$11,IF(S7=SB!Q$11,SB!Q$12,IF(S7=SB!Q$12,SB!Q$13,IF(S7=SB!Q$13,SB!Q$14,IF(S7=SB!Q$14,SB!Q$15,IF(S7=SB!Q$15,SB!Q$16,IF(S7=SB!Q$16,SB!Q$17,IF(S7=SB!Q$17,SB!Q$18,IF(S7=SB!Q$18,SB!Q$19,SB!Q$8)))))))))))</f>
        <v>Mayo</v>
      </c>
      <c r="U7" s="360" t="str">
        <f>IF(T7=SB!Q$8,SB!Q$9,IF(T7=SB!Q$9,SB!Q$10,IF(T7=SB!Q$10,SB!Q$11,IF(T7=SB!Q$11,SB!Q$12,IF(T7=SB!Q$12,SB!Q$13,IF(T7=SB!Q$13,SB!Q$14,IF(T7=SB!Q$14,SB!Q$15,IF(T7=SB!Q$15,SB!Q$16,IF(T7=SB!Q$16,SB!Q$17,IF(T7=SB!Q$17,SB!Q$18,IF(T7=SB!Q$18,SB!Q$19,SB!Q$8)))))))))))</f>
        <v>Junio</v>
      </c>
      <c r="V7" s="360" t="str">
        <f>IF(U7=SB!Q$8,SB!Q$9,IF(U7=SB!Q$9,SB!Q$10,IF(U7=SB!Q$10,SB!Q$11,IF(U7=SB!Q$11,SB!Q$12,IF(U7=SB!Q$12,SB!Q$13,IF(U7=SB!Q$13,SB!Q$14,IF(U7=SB!Q$14,SB!Q$15,IF(U7=SB!Q$15,SB!Q$16,IF(U7=SB!Q$16,SB!Q$17,IF(U7=SB!Q$17,SB!Q$18,IF(U7=SB!Q$18,SB!Q$19,SB!Q$8)))))))))))</f>
        <v>Julio</v>
      </c>
      <c r="W7" s="360" t="str">
        <f>IF(V7=SB!Q$8,SB!Q$9,IF(V7=SB!Q$9,SB!Q$10,IF(V7=SB!Q$10,SB!Q$11,IF(V7=SB!Q$11,SB!Q$12,IF(V7=SB!Q$12,SB!Q$13,IF(V7=SB!Q$13,SB!Q$14,IF(V7=SB!Q$14,SB!Q$15,IF(V7=SB!Q$15,SB!Q$16,IF(V7=SB!Q$16,SB!Q$17,IF(V7=SB!Q$17,SB!Q$18,IF(V7=SB!Q$18,SB!Q$19,SB!Q$8)))))))))))</f>
        <v>Agosto</v>
      </c>
      <c r="X7" s="360" t="str">
        <f>IF(W7=SB!Q$8,SB!Q$9,IF(W7=SB!Q$9,SB!Q$10,IF(W7=SB!Q$10,SB!Q$11,IF(W7=SB!Q$11,SB!Q$12,IF(W7=SB!Q$12,SB!Q$13,IF(W7=SB!Q$13,SB!Q$14,IF(W7=SB!Q$14,SB!Q$15,IF(W7=SB!Q$15,SB!Q$16,IF(W7=SB!Q$16,SB!Q$17,IF(W7=SB!Q$17,SB!Q$18,IF(W7=SB!Q$18,SB!Q$19,SB!Q$8)))))))))))</f>
        <v>Septiembre</v>
      </c>
      <c r="Y7" s="360" t="str">
        <f>IF(X7=SB!Q$8,SB!Q$9,IF(X7=SB!Q$9,SB!Q$10,IF(X7=SB!Q$10,SB!Q$11,IF(X7=SB!Q$11,SB!Q$12,IF(X7=SB!Q$12,SB!Q$13,IF(X7=SB!Q$13,SB!Q$14,IF(X7=SB!Q$14,SB!Q$15,IF(X7=SB!Q$15,SB!Q$16,IF(X7=SB!Q$16,SB!Q$17,IF(X7=SB!Q$17,SB!Q$18,IF(X7=SB!Q$18,SB!Q$19,SB!Q$8)))))))))))</f>
        <v>Octubre</v>
      </c>
      <c r="Z7" s="360" t="str">
        <f>IF(Y7=SB!Q$8,SB!Q$9,IF(Y7=SB!Q$9,SB!Q$10,IF(Y7=SB!Q$10,SB!Q$11,IF(Y7=SB!Q$11,SB!Q$12,IF(Y7=SB!Q$12,SB!Q$13,IF(Y7=SB!Q$13,SB!Q$14,IF(Y7=SB!Q$14,SB!Q$15,IF(Y7=SB!Q$15,SB!Q$16,IF(Y7=SB!Q$16,SB!Q$17,IF(Y7=SB!Q$17,SB!Q$18,IF(Y7=SB!Q$18,SB!Q$19,SB!Q$8)))))))))))</f>
        <v>Noviembre</v>
      </c>
      <c r="AA7" s="361" t="str">
        <f>IF(Z7=SB!Q$8,SB!Q$9,IF(Z7=SB!Q$9,SB!Q$10,IF(Z7=SB!Q$10,SB!Q$11,IF(Z7=SB!Q$11,SB!Q$12,IF(Z7=SB!Q$12,SB!Q$13,IF(Z7=SB!Q$13,SB!Q$14,IF(Z7=SB!Q$14,SB!Q$15,IF(Z7=SB!Q$15,SB!Q$16,IF(Z7=SB!Q$16,SB!Q$17,IF(Z7=SB!Q$17,SB!Q$18,IF(Z7=SB!Q$18,SB!Q$19,SB!Q$8)))))))))))</f>
        <v>Diciembre</v>
      </c>
    </row>
    <row r="8" spans="2:27" hidden="1" x14ac:dyDescent="0.2">
      <c r="B8" s="80"/>
      <c r="C8" s="77" t="s">
        <v>20</v>
      </c>
      <c r="D8" s="77"/>
      <c r="E8" s="659" t="s">
        <v>21</v>
      </c>
      <c r="F8" s="660"/>
      <c r="G8" s="77"/>
      <c r="H8" s="77"/>
      <c r="I8" s="77"/>
      <c r="J8" s="77"/>
      <c r="K8" s="77"/>
      <c r="L8" s="77"/>
      <c r="M8" s="81" t="s">
        <v>40</v>
      </c>
      <c r="N8" s="77"/>
      <c r="O8" s="79"/>
      <c r="P8" s="356" t="s">
        <v>1</v>
      </c>
      <c r="Q8" t="str">
        <f t="shared" ref="Q8:Q19" si="0">P8</f>
        <v>Enero</v>
      </c>
    </row>
    <row r="9" spans="2:27" hidden="1" x14ac:dyDescent="0.2">
      <c r="B9" s="80"/>
      <c r="C9" s="77"/>
      <c r="D9" s="77"/>
      <c r="E9" s="73"/>
      <c r="F9" s="661" t="s">
        <v>22</v>
      </c>
      <c r="G9" s="661"/>
      <c r="H9" s="661"/>
      <c r="I9" s="662"/>
      <c r="J9" s="82"/>
      <c r="K9" s="82"/>
      <c r="L9" s="82"/>
      <c r="M9" s="81" t="s">
        <v>41</v>
      </c>
      <c r="N9" s="82"/>
      <c r="O9" s="83"/>
      <c r="P9" s="356" t="s">
        <v>2</v>
      </c>
      <c r="Q9" t="str">
        <f t="shared" si="0"/>
        <v>Febrero</v>
      </c>
    </row>
    <row r="10" spans="2:27" hidden="1" x14ac:dyDescent="0.2">
      <c r="B10" s="76"/>
      <c r="C10" s="82" t="s">
        <v>23</v>
      </c>
      <c r="D10" s="77"/>
      <c r="E10" s="84" t="s">
        <v>24</v>
      </c>
      <c r="F10" s="77" t="s">
        <v>25</v>
      </c>
      <c r="G10" s="82" t="str">
        <f>'2a'!$J$4</f>
        <v>Enero</v>
      </c>
      <c r="H10" s="77"/>
      <c r="I10" s="79"/>
      <c r="J10" s="77"/>
      <c r="K10" s="77"/>
      <c r="L10" s="77"/>
      <c r="M10" s="77"/>
      <c r="N10" s="77"/>
      <c r="O10" s="79"/>
      <c r="P10" s="356" t="s">
        <v>3</v>
      </c>
      <c r="Q10" t="str">
        <f t="shared" si="0"/>
        <v>Marzo</v>
      </c>
    </row>
    <row r="11" spans="2:27" ht="14.25" hidden="1" x14ac:dyDescent="0.2">
      <c r="B11" s="76"/>
      <c r="C11" s="85" t="s">
        <v>1</v>
      </c>
      <c r="D11" s="77"/>
      <c r="E11" s="86">
        <v>1</v>
      </c>
      <c r="F11" s="86" t="str">
        <f t="shared" ref="F11:F22" si="1">C11</f>
        <v>Enero</v>
      </c>
      <c r="G11" s="77">
        <f>IF(G$10=$C$11,1,0)+IF(G$10=$C$12,2,0)+IF(G$10=$C$13,3,0)+IF(G$10=$C$14,4,0)+IF(G$10=$C$15,5,0)+IF(G$10=$C$16,6,0)+IF(G$10=$C$17,7,0)+IF(G$10=$C$18,8,0)+IF(G$10=$C$19,9,0)+IF(G$10=$C$20,10,0)+IF(G$10=$C$21,11,0)+IF(G$10=$C$22,12,0)</f>
        <v>1</v>
      </c>
      <c r="H11" s="77"/>
      <c r="I11" s="79"/>
      <c r="J11" s="77"/>
      <c r="K11" s="77"/>
      <c r="L11" s="77"/>
      <c r="M11" s="77"/>
      <c r="N11" s="77"/>
      <c r="O11" s="79"/>
      <c r="P11" s="356" t="s">
        <v>4</v>
      </c>
      <c r="Q11" t="str">
        <f t="shared" si="0"/>
        <v>Abril</v>
      </c>
    </row>
    <row r="12" spans="2:27" ht="14.25" hidden="1" x14ac:dyDescent="0.2">
      <c r="B12" s="76"/>
      <c r="C12" s="85" t="s">
        <v>2</v>
      </c>
      <c r="D12" s="77"/>
      <c r="E12" s="87">
        <v>2</v>
      </c>
      <c r="F12" s="87" t="str">
        <f t="shared" si="1"/>
        <v>Febrero</v>
      </c>
      <c r="G12" s="77">
        <f>IF(G11=12,1,G11+1)</f>
        <v>2</v>
      </c>
      <c r="H12" s="77" t="str">
        <f t="shared" ref="H12:H22" si="2">LOOKUP(G12,numes2,buscarmes2)</f>
        <v>Febrero</v>
      </c>
      <c r="I12" s="79"/>
      <c r="J12" s="77"/>
      <c r="K12" s="77"/>
      <c r="L12" s="77"/>
      <c r="M12" s="77"/>
      <c r="N12" s="77"/>
      <c r="O12" s="79"/>
      <c r="P12" s="356" t="s">
        <v>5</v>
      </c>
      <c r="Q12" t="str">
        <f t="shared" si="0"/>
        <v>Mayo</v>
      </c>
    </row>
    <row r="13" spans="2:27" ht="14.25" hidden="1" x14ac:dyDescent="0.2">
      <c r="B13" s="76"/>
      <c r="C13" s="85" t="s">
        <v>3</v>
      </c>
      <c r="D13" s="77"/>
      <c r="E13" s="87">
        <v>3</v>
      </c>
      <c r="F13" s="87" t="str">
        <f t="shared" si="1"/>
        <v>Marzo</v>
      </c>
      <c r="G13" s="77">
        <f>IF(G12=12,1,G12+1)</f>
        <v>3</v>
      </c>
      <c r="H13" s="77" t="str">
        <f t="shared" si="2"/>
        <v>Marzo</v>
      </c>
      <c r="I13" s="79"/>
      <c r="J13" s="77"/>
      <c r="K13" s="77"/>
      <c r="L13" s="77"/>
      <c r="M13" s="77"/>
      <c r="N13" s="77"/>
      <c r="O13" s="79"/>
      <c r="P13" s="356" t="s">
        <v>6</v>
      </c>
      <c r="Q13" t="str">
        <f t="shared" si="0"/>
        <v>Junio</v>
      </c>
    </row>
    <row r="14" spans="2:27" ht="14.25" hidden="1" x14ac:dyDescent="0.2">
      <c r="B14" s="76"/>
      <c r="C14" s="85" t="s">
        <v>4</v>
      </c>
      <c r="D14" s="77"/>
      <c r="E14" s="87">
        <v>4</v>
      </c>
      <c r="F14" s="87" t="str">
        <f t="shared" si="1"/>
        <v>Abril</v>
      </c>
      <c r="G14" s="77">
        <f t="shared" ref="G14:G22" si="3">IF(G13=12,1,G13+1)</f>
        <v>4</v>
      </c>
      <c r="H14" s="77" t="str">
        <f t="shared" si="2"/>
        <v>Abril</v>
      </c>
      <c r="I14" s="79"/>
      <c r="J14" s="77"/>
      <c r="K14" s="77"/>
      <c r="L14" s="77"/>
      <c r="M14" s="77"/>
      <c r="N14" s="77"/>
      <c r="O14" s="79"/>
      <c r="P14" s="356" t="s">
        <v>7</v>
      </c>
      <c r="Q14" t="str">
        <f t="shared" si="0"/>
        <v>Julio</v>
      </c>
    </row>
    <row r="15" spans="2:27" ht="14.25" hidden="1" x14ac:dyDescent="0.2">
      <c r="B15" s="76"/>
      <c r="C15" s="85" t="s">
        <v>5</v>
      </c>
      <c r="D15" s="77"/>
      <c r="E15" s="87">
        <v>5</v>
      </c>
      <c r="F15" s="87" t="str">
        <f t="shared" si="1"/>
        <v>Mayo</v>
      </c>
      <c r="G15" s="77">
        <f t="shared" si="3"/>
        <v>5</v>
      </c>
      <c r="H15" s="77" t="str">
        <f t="shared" si="2"/>
        <v>Mayo</v>
      </c>
      <c r="I15" s="79"/>
      <c r="J15" s="77"/>
      <c r="K15" s="77"/>
      <c r="L15" s="77"/>
      <c r="M15" s="77"/>
      <c r="N15" s="77"/>
      <c r="O15" s="79"/>
      <c r="P15" s="356" t="s">
        <v>8</v>
      </c>
      <c r="Q15" t="str">
        <f t="shared" si="0"/>
        <v>Agosto</v>
      </c>
    </row>
    <row r="16" spans="2:27" ht="14.25" hidden="1" x14ac:dyDescent="0.2">
      <c r="B16" s="76"/>
      <c r="C16" s="85" t="s">
        <v>6</v>
      </c>
      <c r="D16" s="77"/>
      <c r="E16" s="87">
        <v>6</v>
      </c>
      <c r="F16" s="87" t="str">
        <f t="shared" si="1"/>
        <v>Junio</v>
      </c>
      <c r="G16" s="77">
        <f t="shared" si="3"/>
        <v>6</v>
      </c>
      <c r="H16" s="77" t="str">
        <f t="shared" si="2"/>
        <v>Junio</v>
      </c>
      <c r="I16" s="79"/>
      <c r="J16" s="77"/>
      <c r="K16" s="77"/>
      <c r="L16" s="77"/>
      <c r="M16" s="77"/>
      <c r="N16" s="77"/>
      <c r="O16" s="79"/>
      <c r="P16" s="356" t="s">
        <v>9</v>
      </c>
      <c r="Q16" t="str">
        <f t="shared" si="0"/>
        <v>Septiembre</v>
      </c>
    </row>
    <row r="17" spans="2:17" ht="14.25" hidden="1" x14ac:dyDescent="0.2">
      <c r="B17" s="76"/>
      <c r="C17" s="85" t="s">
        <v>7</v>
      </c>
      <c r="D17" s="77"/>
      <c r="E17" s="87">
        <v>7</v>
      </c>
      <c r="F17" s="87" t="str">
        <f t="shared" si="1"/>
        <v>Julio</v>
      </c>
      <c r="G17" s="77">
        <f t="shared" si="3"/>
        <v>7</v>
      </c>
      <c r="H17" s="77" t="str">
        <f t="shared" si="2"/>
        <v>Julio</v>
      </c>
      <c r="I17" s="79"/>
      <c r="J17" s="77"/>
      <c r="K17" s="77"/>
      <c r="L17" s="77"/>
      <c r="M17" s="77"/>
      <c r="N17" s="77"/>
      <c r="O17" s="79"/>
      <c r="P17" s="356" t="s">
        <v>10</v>
      </c>
      <c r="Q17" t="str">
        <f t="shared" si="0"/>
        <v>Octubre</v>
      </c>
    </row>
    <row r="18" spans="2:17" ht="14.25" hidden="1" x14ac:dyDescent="0.2">
      <c r="B18" s="76"/>
      <c r="C18" s="85" t="s">
        <v>8</v>
      </c>
      <c r="D18" s="77"/>
      <c r="E18" s="87">
        <v>8</v>
      </c>
      <c r="F18" s="87" t="str">
        <f t="shared" si="1"/>
        <v>Agosto</v>
      </c>
      <c r="G18" s="77">
        <f t="shared" si="3"/>
        <v>8</v>
      </c>
      <c r="H18" s="77" t="str">
        <f t="shared" si="2"/>
        <v>Agosto</v>
      </c>
      <c r="I18" s="79"/>
      <c r="J18" s="77"/>
      <c r="K18" s="157" t="s">
        <v>103</v>
      </c>
      <c r="L18" s="77"/>
      <c r="M18" s="77"/>
      <c r="N18" s="77"/>
      <c r="O18" s="79"/>
      <c r="P18" s="356" t="s">
        <v>11</v>
      </c>
      <c r="Q18" t="str">
        <f t="shared" si="0"/>
        <v>Noviembre</v>
      </c>
    </row>
    <row r="19" spans="2:17" ht="14.25" hidden="1" x14ac:dyDescent="0.2">
      <c r="B19" s="76"/>
      <c r="C19" s="85" t="s">
        <v>9</v>
      </c>
      <c r="D19" s="77"/>
      <c r="E19" s="87">
        <v>9</v>
      </c>
      <c r="F19" s="87" t="str">
        <f t="shared" si="1"/>
        <v>Septiembre</v>
      </c>
      <c r="G19" s="77">
        <f t="shared" si="3"/>
        <v>9</v>
      </c>
      <c r="H19" s="77" t="str">
        <f t="shared" si="2"/>
        <v>Septiembre</v>
      </c>
      <c r="I19" s="79"/>
      <c r="J19" s="77"/>
      <c r="K19" s="157" t="s">
        <v>104</v>
      </c>
      <c r="L19" s="77"/>
      <c r="M19" s="77"/>
      <c r="N19" s="77"/>
      <c r="O19" s="79"/>
      <c r="P19" s="356" t="s">
        <v>12</v>
      </c>
      <c r="Q19" t="str">
        <f t="shared" si="0"/>
        <v>Diciembre</v>
      </c>
    </row>
    <row r="20" spans="2:17" ht="14.25" hidden="1" x14ac:dyDescent="0.2">
      <c r="B20" s="76"/>
      <c r="C20" s="85" t="s">
        <v>10</v>
      </c>
      <c r="D20" s="77"/>
      <c r="E20" s="87">
        <v>10</v>
      </c>
      <c r="F20" s="87" t="str">
        <f t="shared" si="1"/>
        <v>Octubre</v>
      </c>
      <c r="G20" s="77">
        <f t="shared" si="3"/>
        <v>10</v>
      </c>
      <c r="H20" s="77" t="str">
        <f t="shared" si="2"/>
        <v>Octubre</v>
      </c>
      <c r="I20" s="79"/>
      <c r="J20" s="77"/>
      <c r="K20" s="77"/>
      <c r="L20" s="77"/>
      <c r="M20" s="77"/>
      <c r="N20" s="77"/>
      <c r="O20" s="79"/>
    </row>
    <row r="21" spans="2:17" ht="14.25" hidden="1" x14ac:dyDescent="0.2">
      <c r="B21" s="80"/>
      <c r="C21" s="85" t="s">
        <v>11</v>
      </c>
      <c r="D21" s="77"/>
      <c r="E21" s="87">
        <v>11</v>
      </c>
      <c r="F21" s="87" t="str">
        <f t="shared" si="1"/>
        <v>Noviembre</v>
      </c>
      <c r="G21" s="77">
        <f t="shared" si="3"/>
        <v>11</v>
      </c>
      <c r="H21" s="77" t="str">
        <f t="shared" si="2"/>
        <v>Noviembre</v>
      </c>
      <c r="I21" s="79"/>
      <c r="J21" s="77"/>
      <c r="K21" s="77"/>
      <c r="L21" s="77"/>
      <c r="M21" s="77"/>
      <c r="N21" s="77"/>
      <c r="O21" s="79"/>
    </row>
    <row r="22" spans="2:17" ht="14.25" hidden="1" x14ac:dyDescent="0.2">
      <c r="B22" s="80"/>
      <c r="C22" s="85" t="s">
        <v>12</v>
      </c>
      <c r="D22" s="77"/>
      <c r="E22" s="88">
        <v>12</v>
      </c>
      <c r="F22" s="88" t="str">
        <f t="shared" si="1"/>
        <v>Diciembre</v>
      </c>
      <c r="G22" s="89">
        <f t="shared" si="3"/>
        <v>12</v>
      </c>
      <c r="H22" s="89" t="str">
        <f t="shared" si="2"/>
        <v>Diciembre</v>
      </c>
      <c r="I22" s="90"/>
      <c r="J22" s="77"/>
      <c r="K22" s="77"/>
      <c r="L22" s="77"/>
      <c r="M22" s="77"/>
      <c r="N22" s="77"/>
      <c r="O22" s="79"/>
    </row>
    <row r="23" spans="2:17" hidden="1" x14ac:dyDescent="0.2">
      <c r="B23" s="91"/>
      <c r="C23" s="89"/>
      <c r="D23" s="89"/>
      <c r="E23" s="89"/>
      <c r="F23" s="89"/>
      <c r="G23" s="89"/>
      <c r="H23" s="89"/>
      <c r="I23" s="89"/>
      <c r="J23" s="89"/>
      <c r="K23" s="89"/>
      <c r="L23" s="89"/>
      <c r="M23" s="89"/>
      <c r="N23" s="89"/>
      <c r="O23" s="90"/>
    </row>
    <row r="24" spans="2:17" hidden="1" x14ac:dyDescent="0.2"/>
    <row r="25" spans="2:17" hidden="1" x14ac:dyDescent="0.2"/>
    <row r="26" spans="2:17" hidden="1" x14ac:dyDescent="0.2"/>
    <row r="27" spans="2:17" hidden="1" x14ac:dyDescent="0.2"/>
    <row r="28" spans="2:17" hidden="1" x14ac:dyDescent="0.2"/>
    <row r="29" spans="2:17" hidden="1" x14ac:dyDescent="0.2"/>
    <row r="30" spans="2:17" hidden="1" x14ac:dyDescent="0.2"/>
    <row r="31" spans="2:17" hidden="1" x14ac:dyDescent="0.2"/>
    <row r="32" spans="2:17" hidden="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row r="47" hidden="1" x14ac:dyDescent="0.2"/>
    <row r="48"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sheetData>
  <sheetProtection password="8074" sheet="1" objects="1" scenarios="1"/>
  <mergeCells count="2">
    <mergeCell ref="E8:F8"/>
    <mergeCell ref="F9:I9"/>
  </mergeCells>
  <phoneticPr fontId="3" type="noConversion"/>
  <pageMargins left="0.75" right="0.75" top="1" bottom="1" header="0" footer="0"/>
  <headerFooter alignWithMargins="0"/>
  <drawing r:id="rId1"/>
  <tableParts count="1">
    <tablePart r:id="rId2"/>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pageSetUpPr fitToPage="1"/>
  </sheetPr>
  <dimension ref="A1:Y127"/>
  <sheetViews>
    <sheetView showGridLines="0" showRowColHeaders="0" zoomScaleNormal="100" workbookViewId="0">
      <pane xSplit="7" ySplit="4" topLeftCell="H5" activePane="bottomRight" state="frozen"/>
      <selection activeCell="Q131" sqref="Q131"/>
      <selection pane="topRight" activeCell="Q131" sqref="Q131"/>
      <selection pane="bottomLeft" activeCell="Q131" sqref="Q131"/>
      <selection pane="bottomRight" activeCell="A5" sqref="A5:A60"/>
    </sheetView>
  </sheetViews>
  <sheetFormatPr baseColWidth="10" defaultRowHeight="12.75" x14ac:dyDescent="0.2"/>
  <cols>
    <col min="1" max="1" width="11.42578125" hidden="1" customWidth="1"/>
    <col min="2" max="2" width="1.42578125" style="8" customWidth="1"/>
    <col min="3" max="3" width="1.28515625" customWidth="1"/>
    <col min="4" max="4" width="27.42578125" customWidth="1"/>
    <col min="5" max="5" width="9.7109375" customWidth="1"/>
    <col min="6" max="6" width="0.85546875" customWidth="1"/>
    <col min="7" max="7" width="13.42578125" customWidth="1"/>
    <col min="8" max="19" width="10.7109375" customWidth="1"/>
    <col min="20" max="20" width="2.42578125" customWidth="1"/>
    <col min="21" max="25" width="11.42578125" style="8"/>
  </cols>
  <sheetData>
    <row r="1" spans="2:24" s="8" customFormat="1" ht="5.0999999999999996" customHeight="1" thickBot="1" x14ac:dyDescent="0.25">
      <c r="B1" s="7"/>
      <c r="C1" s="7"/>
      <c r="D1" s="7"/>
      <c r="E1" s="7"/>
      <c r="F1" s="7"/>
      <c r="G1" s="7"/>
      <c r="H1" s="7"/>
      <c r="I1" s="7"/>
      <c r="J1" s="7"/>
      <c r="K1" s="7"/>
      <c r="L1" s="7"/>
      <c r="M1" s="7"/>
      <c r="N1" s="7"/>
      <c r="O1" s="7"/>
      <c r="P1" s="7"/>
      <c r="Q1" s="7"/>
      <c r="R1" s="7"/>
      <c r="S1" s="7"/>
      <c r="T1" s="7"/>
      <c r="U1" s="7"/>
      <c r="V1" s="7"/>
      <c r="W1" s="7"/>
      <c r="X1" s="7"/>
    </row>
    <row r="2" spans="2:24" ht="24.75" customHeight="1" thickTop="1" thickBot="1" x14ac:dyDescent="0.3">
      <c r="B2" s="7"/>
      <c r="C2" s="1"/>
      <c r="D2" s="6"/>
      <c r="E2" s="6"/>
      <c r="F2" s="6"/>
      <c r="G2" s="67" t="s">
        <v>283</v>
      </c>
      <c r="H2" s="6"/>
      <c r="I2" s="67"/>
      <c r="J2" s="6"/>
      <c r="K2" s="6"/>
      <c r="L2" s="6"/>
      <c r="M2" s="6"/>
      <c r="N2" s="71"/>
      <c r="O2" s="565"/>
      <c r="P2" s="469"/>
      <c r="Q2" s="96"/>
      <c r="R2" s="97"/>
      <c r="S2" s="97"/>
      <c r="T2" s="98"/>
      <c r="U2" s="12"/>
      <c r="V2" s="7"/>
      <c r="W2" s="7"/>
      <c r="X2" s="7"/>
    </row>
    <row r="3" spans="2:24" ht="6.75" customHeight="1" thickTop="1" thickBot="1" x14ac:dyDescent="0.3">
      <c r="B3" s="7"/>
      <c r="C3" s="13"/>
      <c r="D3" s="99"/>
      <c r="E3" s="99"/>
      <c r="F3" s="99"/>
      <c r="G3" s="99"/>
      <c r="H3" s="99"/>
      <c r="I3" s="99"/>
      <c r="J3" s="99"/>
      <c r="K3" s="99"/>
      <c r="L3" s="99"/>
      <c r="M3" s="99"/>
      <c r="N3" s="99"/>
      <c r="O3" s="17"/>
      <c r="P3" s="17"/>
      <c r="Q3" s="17"/>
      <c r="R3" s="17"/>
      <c r="S3" s="17"/>
      <c r="T3" s="100"/>
      <c r="U3" s="12"/>
      <c r="V3" s="7"/>
      <c r="W3" s="7"/>
      <c r="X3" s="7"/>
    </row>
    <row r="4" spans="2:24" ht="15" customHeight="1" thickTop="1" thickBot="1" x14ac:dyDescent="0.3">
      <c r="B4" s="7"/>
      <c r="C4" s="59"/>
      <c r="D4" s="795" t="s">
        <v>26</v>
      </c>
      <c r="E4" s="796"/>
      <c r="F4" s="101"/>
      <c r="G4" s="625" t="s">
        <v>13</v>
      </c>
      <c r="H4" s="626" t="s">
        <v>1</v>
      </c>
      <c r="I4" s="627" t="str">
        <f>SB!Q7</f>
        <v>Febrero</v>
      </c>
      <c r="J4" s="627" t="str">
        <f>SB!R7</f>
        <v>Marzo</v>
      </c>
      <c r="K4" s="627" t="str">
        <f>SB!S7</f>
        <v>Abril</v>
      </c>
      <c r="L4" s="627" t="str">
        <f>SB!T7</f>
        <v>Mayo</v>
      </c>
      <c r="M4" s="627" t="str">
        <f>SB!U7</f>
        <v>Junio</v>
      </c>
      <c r="N4" s="627" t="str">
        <f>SB!V7</f>
        <v>Julio</v>
      </c>
      <c r="O4" s="627" t="str">
        <f>SB!W7</f>
        <v>Agosto</v>
      </c>
      <c r="P4" s="627" t="str">
        <f>SB!X7</f>
        <v>Septiembre</v>
      </c>
      <c r="Q4" s="627" t="str">
        <f>SB!Y7</f>
        <v>Octubre</v>
      </c>
      <c r="R4" s="245" t="str">
        <f>SB!Z7</f>
        <v>Noviembre</v>
      </c>
      <c r="S4" s="246" t="str">
        <f>SB!AA7</f>
        <v>Diciembre</v>
      </c>
      <c r="T4" s="102"/>
      <c r="U4" s="12"/>
      <c r="V4" s="7"/>
      <c r="W4" s="7"/>
      <c r="X4" s="7"/>
    </row>
    <row r="5" spans="2:24" s="8" customFormat="1" ht="8.1" customHeight="1" thickTop="1" thickBot="1" x14ac:dyDescent="0.3">
      <c r="B5" s="7"/>
      <c r="C5" s="59"/>
      <c r="D5" s="17"/>
      <c r="E5" s="17"/>
      <c r="F5" s="17"/>
      <c r="G5" s="17"/>
      <c r="H5" s="17"/>
      <c r="I5" s="17"/>
      <c r="J5" s="17"/>
      <c r="K5" s="17"/>
      <c r="L5" s="17"/>
      <c r="M5" s="17"/>
      <c r="N5" s="17"/>
      <c r="O5" s="17"/>
      <c r="P5" s="17"/>
      <c r="Q5" s="17"/>
      <c r="R5" s="17"/>
      <c r="S5" s="17"/>
      <c r="T5" s="102"/>
      <c r="U5" s="12"/>
      <c r="V5" s="7"/>
      <c r="W5" s="7"/>
      <c r="X5" s="7"/>
    </row>
    <row r="6" spans="2:24" s="8" customFormat="1" ht="18" customHeight="1" thickTop="1" x14ac:dyDescent="0.3">
      <c r="B6" s="7"/>
      <c r="C6" s="59"/>
      <c r="D6" s="799" t="s">
        <v>257</v>
      </c>
      <c r="E6" s="800"/>
      <c r="F6" s="800"/>
      <c r="G6" s="801"/>
      <c r="H6" s="401"/>
      <c r="I6" s="401"/>
      <c r="J6" s="401"/>
      <c r="K6" s="401"/>
      <c r="L6" s="401"/>
      <c r="M6" s="401"/>
      <c r="N6" s="401"/>
      <c r="O6" s="401"/>
      <c r="P6" s="401"/>
      <c r="Q6" s="401"/>
      <c r="R6" s="401"/>
      <c r="S6" s="401"/>
      <c r="T6" s="102"/>
      <c r="U6" s="12"/>
      <c r="V6" s="7"/>
      <c r="W6" s="7"/>
      <c r="X6" s="7"/>
    </row>
    <row r="7" spans="2:24" s="8" customFormat="1" ht="4.5" customHeight="1" thickBot="1" x14ac:dyDescent="0.3">
      <c r="B7" s="7"/>
      <c r="C7" s="59"/>
      <c r="D7" s="17"/>
      <c r="E7" s="17"/>
      <c r="F7" s="17"/>
      <c r="G7" s="17"/>
      <c r="H7" s="17"/>
      <c r="I7" s="17"/>
      <c r="J7" s="17"/>
      <c r="K7" s="17"/>
      <c r="L7" s="17"/>
      <c r="M7" s="17"/>
      <c r="N7" s="17"/>
      <c r="O7" s="17"/>
      <c r="P7" s="17"/>
      <c r="Q7" s="17"/>
      <c r="R7" s="17"/>
      <c r="S7" s="17"/>
      <c r="T7" s="102"/>
      <c r="U7" s="12"/>
      <c r="V7" s="7"/>
      <c r="W7" s="7"/>
      <c r="X7" s="7"/>
    </row>
    <row r="8" spans="2:24" s="8" customFormat="1" ht="15" customHeight="1" thickBot="1" x14ac:dyDescent="0.3">
      <c r="B8" s="7"/>
      <c r="C8" s="59"/>
      <c r="D8" s="797" t="s">
        <v>259</v>
      </c>
      <c r="E8" s="798"/>
      <c r="F8" s="17"/>
      <c r="G8" s="103">
        <f>SUM(H8:S8)</f>
        <v>0</v>
      </c>
      <c r="H8" s="653"/>
      <c r="I8" s="653"/>
      <c r="J8" s="653"/>
      <c r="K8" s="653"/>
      <c r="L8" s="653"/>
      <c r="M8" s="653"/>
      <c r="N8" s="653"/>
      <c r="O8" s="653"/>
      <c r="P8" s="653"/>
      <c r="Q8" s="653"/>
      <c r="R8" s="653"/>
      <c r="S8" s="653"/>
      <c r="T8" s="102"/>
      <c r="U8" s="12"/>
      <c r="V8" s="7"/>
      <c r="W8" s="7"/>
      <c r="X8" s="7"/>
    </row>
    <row r="9" spans="2:24" s="8" customFormat="1" ht="2.25" customHeight="1" x14ac:dyDescent="0.25">
      <c r="B9" s="7"/>
      <c r="C9" s="59"/>
      <c r="D9" s="17"/>
      <c r="E9" s="17"/>
      <c r="F9" s="17"/>
      <c r="G9" s="104"/>
      <c r="H9" s="104"/>
      <c r="I9" s="104"/>
      <c r="J9" s="104"/>
      <c r="K9" s="104"/>
      <c r="L9" s="104"/>
      <c r="M9" s="104"/>
      <c r="N9" s="104"/>
      <c r="O9" s="104"/>
      <c r="P9" s="104"/>
      <c r="Q9" s="104"/>
      <c r="R9" s="104"/>
      <c r="S9" s="104"/>
      <c r="T9" s="102"/>
      <c r="U9" s="12"/>
      <c r="V9" s="7"/>
      <c r="W9" s="7"/>
      <c r="X9" s="7"/>
    </row>
    <row r="10" spans="2:24" s="8" customFormat="1" ht="14.25" x14ac:dyDescent="0.25">
      <c r="B10" s="7"/>
      <c r="C10" s="59"/>
      <c r="D10" s="24" t="s">
        <v>83</v>
      </c>
      <c r="E10" s="549">
        <v>0.1</v>
      </c>
      <c r="F10" s="17"/>
      <c r="G10" s="105">
        <f>G8+(G8*$E10)</f>
        <v>0</v>
      </c>
      <c r="H10" s="106">
        <f t="shared" ref="H10:S10" si="0">H8+(H8*$E10)</f>
        <v>0</v>
      </c>
      <c r="I10" s="106">
        <f t="shared" si="0"/>
        <v>0</v>
      </c>
      <c r="J10" s="106">
        <f t="shared" si="0"/>
        <v>0</v>
      </c>
      <c r="K10" s="106">
        <f t="shared" si="0"/>
        <v>0</v>
      </c>
      <c r="L10" s="106">
        <f t="shared" si="0"/>
        <v>0</v>
      </c>
      <c r="M10" s="106">
        <f t="shared" si="0"/>
        <v>0</v>
      </c>
      <c r="N10" s="106">
        <f t="shared" si="0"/>
        <v>0</v>
      </c>
      <c r="O10" s="106">
        <f t="shared" si="0"/>
        <v>0</v>
      </c>
      <c r="P10" s="106">
        <f t="shared" si="0"/>
        <v>0</v>
      </c>
      <c r="Q10" s="106">
        <f t="shared" si="0"/>
        <v>0</v>
      </c>
      <c r="R10" s="106">
        <f t="shared" si="0"/>
        <v>0</v>
      </c>
      <c r="S10" s="106">
        <f t="shared" si="0"/>
        <v>0</v>
      </c>
      <c r="T10" s="102"/>
      <c r="U10" s="12"/>
      <c r="V10" s="7"/>
      <c r="W10" s="7"/>
      <c r="X10" s="7"/>
    </row>
    <row r="11" spans="2:24" s="8" customFormat="1" ht="5.0999999999999996" customHeight="1" thickBot="1" x14ac:dyDescent="0.3">
      <c r="B11" s="7"/>
      <c r="C11" s="59"/>
      <c r="D11" s="17"/>
      <c r="E11" s="17"/>
      <c r="F11" s="17"/>
      <c r="G11" s="104"/>
      <c r="H11" s="104"/>
      <c r="I11" s="104"/>
      <c r="J11" s="104"/>
      <c r="K11" s="104"/>
      <c r="L11" s="104"/>
      <c r="M11" s="104"/>
      <c r="N11" s="104"/>
      <c r="O11" s="104"/>
      <c r="P11" s="104"/>
      <c r="Q11" s="104"/>
      <c r="R11" s="104"/>
      <c r="S11" s="104"/>
      <c r="T11" s="102"/>
      <c r="U11" s="12"/>
      <c r="V11" s="7"/>
      <c r="W11" s="7"/>
      <c r="X11" s="7"/>
    </row>
    <row r="12" spans="2:24" s="8" customFormat="1" ht="15" thickBot="1" x14ac:dyDescent="0.3">
      <c r="B12" s="7"/>
      <c r="C12" s="59"/>
      <c r="D12" s="797" t="s">
        <v>260</v>
      </c>
      <c r="E12" s="798"/>
      <c r="F12" s="17"/>
      <c r="G12" s="103">
        <f>SUM(H12:S12)</f>
        <v>0</v>
      </c>
      <c r="H12" s="550"/>
      <c r="I12" s="550"/>
      <c r="J12" s="550"/>
      <c r="K12" s="550"/>
      <c r="L12" s="550"/>
      <c r="M12" s="550"/>
      <c r="N12" s="550"/>
      <c r="O12" s="550"/>
      <c r="P12" s="550"/>
      <c r="Q12" s="550"/>
      <c r="R12" s="550"/>
      <c r="S12" s="550"/>
      <c r="T12" s="102"/>
      <c r="U12" s="12"/>
      <c r="V12" s="7"/>
      <c r="W12" s="7"/>
      <c r="X12" s="7"/>
    </row>
    <row r="13" spans="2:24" s="8" customFormat="1" ht="3" customHeight="1" x14ac:dyDescent="0.25">
      <c r="B13" s="7"/>
      <c r="C13" s="59"/>
      <c r="D13" s="17"/>
      <c r="E13" s="17"/>
      <c r="F13" s="17"/>
      <c r="G13" s="104"/>
      <c r="H13" s="104"/>
      <c r="I13" s="104"/>
      <c r="J13" s="104"/>
      <c r="K13" s="104"/>
      <c r="L13" s="104"/>
      <c r="M13" s="104"/>
      <c r="N13" s="104"/>
      <c r="O13" s="104"/>
      <c r="P13" s="104"/>
      <c r="Q13" s="104"/>
      <c r="R13" s="104"/>
      <c r="S13" s="104"/>
      <c r="T13" s="102"/>
      <c r="U13" s="12"/>
      <c r="V13" s="7"/>
      <c r="W13" s="7"/>
      <c r="X13" s="7"/>
    </row>
    <row r="14" spans="2:24" s="8" customFormat="1" ht="14.25" x14ac:dyDescent="0.25">
      <c r="B14" s="7"/>
      <c r="C14" s="59"/>
      <c r="D14" s="24" t="s">
        <v>83</v>
      </c>
      <c r="E14" s="549">
        <v>0.15</v>
      </c>
      <c r="F14" s="17"/>
      <c r="G14" s="105">
        <f>G12+(G12*$E14)</f>
        <v>0</v>
      </c>
      <c r="H14" s="106">
        <f t="shared" ref="H14:S14" si="1">H12+(H12*$E14)</f>
        <v>0</v>
      </c>
      <c r="I14" s="106">
        <f t="shared" si="1"/>
        <v>0</v>
      </c>
      <c r="J14" s="106">
        <f t="shared" si="1"/>
        <v>0</v>
      </c>
      <c r="K14" s="106">
        <f t="shared" si="1"/>
        <v>0</v>
      </c>
      <c r="L14" s="106">
        <f t="shared" si="1"/>
        <v>0</v>
      </c>
      <c r="M14" s="106">
        <f t="shared" si="1"/>
        <v>0</v>
      </c>
      <c r="N14" s="106">
        <f t="shared" si="1"/>
        <v>0</v>
      </c>
      <c r="O14" s="106">
        <f t="shared" si="1"/>
        <v>0</v>
      </c>
      <c r="P14" s="106">
        <f t="shared" si="1"/>
        <v>0</v>
      </c>
      <c r="Q14" s="106">
        <f t="shared" si="1"/>
        <v>0</v>
      </c>
      <c r="R14" s="106">
        <f t="shared" si="1"/>
        <v>0</v>
      </c>
      <c r="S14" s="106">
        <f t="shared" si="1"/>
        <v>0</v>
      </c>
      <c r="T14" s="102"/>
      <c r="U14" s="12"/>
      <c r="V14" s="7"/>
      <c r="W14" s="7"/>
      <c r="X14" s="7"/>
    </row>
    <row r="15" spans="2:24" s="8" customFormat="1" ht="5.0999999999999996" customHeight="1" thickBot="1" x14ac:dyDescent="0.3">
      <c r="B15" s="7"/>
      <c r="C15" s="59"/>
      <c r="D15" s="17"/>
      <c r="E15" s="17"/>
      <c r="F15" s="17"/>
      <c r="G15" s="104"/>
      <c r="H15" s="104"/>
      <c r="I15" s="104"/>
      <c r="J15" s="104"/>
      <c r="K15" s="104"/>
      <c r="L15" s="104"/>
      <c r="M15" s="104"/>
      <c r="N15" s="104"/>
      <c r="O15" s="104"/>
      <c r="P15" s="104"/>
      <c r="Q15" s="104"/>
      <c r="R15" s="104"/>
      <c r="S15" s="104"/>
      <c r="T15" s="102"/>
      <c r="U15" s="12"/>
      <c r="V15" s="7"/>
      <c r="W15" s="7"/>
      <c r="X15" s="7"/>
    </row>
    <row r="16" spans="2:24" s="8" customFormat="1" ht="15" thickBot="1" x14ac:dyDescent="0.3">
      <c r="B16" s="7"/>
      <c r="C16" s="59"/>
      <c r="D16" s="797" t="s">
        <v>263</v>
      </c>
      <c r="E16" s="798"/>
      <c r="F16" s="17"/>
      <c r="G16" s="103">
        <f>SUM(H16:S16)</f>
        <v>0</v>
      </c>
      <c r="H16" s="550"/>
      <c r="I16" s="550"/>
      <c r="J16" s="550"/>
      <c r="K16" s="550"/>
      <c r="L16" s="550"/>
      <c r="M16" s="550"/>
      <c r="N16" s="550"/>
      <c r="O16" s="550"/>
      <c r="P16" s="550"/>
      <c r="Q16" s="550"/>
      <c r="R16" s="550"/>
      <c r="S16" s="550"/>
      <c r="T16" s="102"/>
      <c r="U16" s="12"/>
      <c r="V16" s="7"/>
      <c r="W16" s="7"/>
      <c r="X16" s="7"/>
    </row>
    <row r="17" spans="2:24" s="8" customFormat="1" ht="3" customHeight="1" x14ac:dyDescent="0.25">
      <c r="B17" s="7"/>
      <c r="C17" s="59"/>
      <c r="D17" s="17"/>
      <c r="E17" s="17"/>
      <c r="F17" s="17"/>
      <c r="G17" s="104"/>
      <c r="H17" s="104"/>
      <c r="I17" s="104"/>
      <c r="J17" s="104"/>
      <c r="K17" s="104"/>
      <c r="L17" s="104"/>
      <c r="M17" s="104"/>
      <c r="N17" s="104"/>
      <c r="O17" s="104"/>
      <c r="P17" s="104"/>
      <c r="Q17" s="104"/>
      <c r="R17" s="104"/>
      <c r="S17" s="104"/>
      <c r="T17" s="102"/>
      <c r="U17" s="12"/>
      <c r="V17" s="7"/>
      <c r="W17" s="7"/>
      <c r="X17" s="7"/>
    </row>
    <row r="18" spans="2:24" s="8" customFormat="1" ht="14.25" x14ac:dyDescent="0.25">
      <c r="B18" s="7"/>
      <c r="C18" s="59"/>
      <c r="D18" s="24" t="s">
        <v>83</v>
      </c>
      <c r="E18" s="549">
        <v>0.2</v>
      </c>
      <c r="F18" s="17"/>
      <c r="G18" s="105">
        <f>G16+(G16*$E18)</f>
        <v>0</v>
      </c>
      <c r="H18" s="106">
        <f t="shared" ref="H18:S18" si="2">H16+(H16*$E18)</f>
        <v>0</v>
      </c>
      <c r="I18" s="106">
        <f t="shared" si="2"/>
        <v>0</v>
      </c>
      <c r="J18" s="106">
        <f t="shared" si="2"/>
        <v>0</v>
      </c>
      <c r="K18" s="106">
        <f t="shared" si="2"/>
        <v>0</v>
      </c>
      <c r="L18" s="106">
        <f t="shared" si="2"/>
        <v>0</v>
      </c>
      <c r="M18" s="106">
        <f t="shared" si="2"/>
        <v>0</v>
      </c>
      <c r="N18" s="106">
        <f t="shared" si="2"/>
        <v>0</v>
      </c>
      <c r="O18" s="106">
        <f t="shared" si="2"/>
        <v>0</v>
      </c>
      <c r="P18" s="106">
        <f t="shared" si="2"/>
        <v>0</v>
      </c>
      <c r="Q18" s="106">
        <f t="shared" si="2"/>
        <v>0</v>
      </c>
      <c r="R18" s="106">
        <f t="shared" si="2"/>
        <v>0</v>
      </c>
      <c r="S18" s="106">
        <f t="shared" si="2"/>
        <v>0</v>
      </c>
      <c r="T18" s="102"/>
      <c r="U18" s="12"/>
      <c r="V18" s="7"/>
      <c r="W18" s="7"/>
      <c r="X18" s="7"/>
    </row>
    <row r="19" spans="2:24" s="8" customFormat="1" ht="3" customHeight="1" thickBot="1" x14ac:dyDescent="0.3">
      <c r="B19" s="7"/>
      <c r="C19" s="59"/>
      <c r="D19" s="17"/>
      <c r="E19" s="17"/>
      <c r="F19" s="17"/>
      <c r="G19" s="104"/>
      <c r="H19" s="104"/>
      <c r="I19" s="104"/>
      <c r="J19" s="104"/>
      <c r="K19" s="104"/>
      <c r="L19" s="104"/>
      <c r="M19" s="104"/>
      <c r="N19" s="104"/>
      <c r="O19" s="104"/>
      <c r="P19" s="104"/>
      <c r="Q19" s="104"/>
      <c r="R19" s="104"/>
      <c r="S19" s="104"/>
      <c r="T19" s="102"/>
      <c r="U19" s="12"/>
      <c r="V19" s="7"/>
      <c r="W19" s="7"/>
      <c r="X19" s="7"/>
    </row>
    <row r="20" spans="2:24" s="8" customFormat="1" ht="15" customHeight="1" thickBot="1" x14ac:dyDescent="0.3">
      <c r="B20" s="7"/>
      <c r="C20" s="59"/>
      <c r="D20" s="797" t="s">
        <v>265</v>
      </c>
      <c r="E20" s="798"/>
      <c r="F20" s="17"/>
      <c r="G20" s="103">
        <f>SUM(H20:S20)</f>
        <v>0</v>
      </c>
      <c r="H20" s="550"/>
      <c r="I20" s="550"/>
      <c r="J20" s="550"/>
      <c r="K20" s="550"/>
      <c r="L20" s="550"/>
      <c r="M20" s="550"/>
      <c r="N20" s="550"/>
      <c r="O20" s="550"/>
      <c r="P20" s="550"/>
      <c r="Q20" s="550"/>
      <c r="R20" s="550"/>
      <c r="S20" s="550"/>
      <c r="T20" s="102"/>
      <c r="U20" s="12"/>
      <c r="V20" s="7"/>
      <c r="W20" s="7"/>
      <c r="X20" s="7"/>
    </row>
    <row r="21" spans="2:24" s="8" customFormat="1" ht="3" customHeight="1" thickBot="1" x14ac:dyDescent="0.3">
      <c r="B21" s="7"/>
      <c r="C21" s="59"/>
      <c r="D21" s="17"/>
      <c r="E21" s="17"/>
      <c r="F21" s="17"/>
      <c r="G21" s="104"/>
      <c r="H21" s="104"/>
      <c r="I21" s="104"/>
      <c r="J21" s="104"/>
      <c r="K21" s="104"/>
      <c r="L21" s="104"/>
      <c r="M21" s="104"/>
      <c r="N21" s="104"/>
      <c r="O21" s="104"/>
      <c r="P21" s="104"/>
      <c r="Q21" s="104"/>
      <c r="R21" s="104"/>
      <c r="S21" s="104"/>
      <c r="T21" s="102"/>
      <c r="U21" s="12"/>
      <c r="V21" s="7"/>
      <c r="W21" s="7"/>
      <c r="X21" s="7"/>
    </row>
    <row r="22" spans="2:24" s="8" customFormat="1" ht="15.95" customHeight="1" thickTop="1" thickBot="1" x14ac:dyDescent="0.3">
      <c r="B22" s="7"/>
      <c r="C22" s="59"/>
      <c r="D22" s="793" t="s">
        <v>264</v>
      </c>
      <c r="E22" s="794"/>
      <c r="F22" s="17"/>
      <c r="G22" s="107">
        <f>G20+G18+G14+G10</f>
        <v>0</v>
      </c>
      <c r="H22" s="107">
        <f t="shared" ref="H22:S22" si="3">H20+H18+H14+H10</f>
        <v>0</v>
      </c>
      <c r="I22" s="107">
        <f t="shared" si="3"/>
        <v>0</v>
      </c>
      <c r="J22" s="107">
        <f t="shared" si="3"/>
        <v>0</v>
      </c>
      <c r="K22" s="107">
        <f t="shared" si="3"/>
        <v>0</v>
      </c>
      <c r="L22" s="107">
        <f t="shared" si="3"/>
        <v>0</v>
      </c>
      <c r="M22" s="107">
        <f t="shared" si="3"/>
        <v>0</v>
      </c>
      <c r="N22" s="107">
        <f t="shared" si="3"/>
        <v>0</v>
      </c>
      <c r="O22" s="107">
        <f t="shared" si="3"/>
        <v>0</v>
      </c>
      <c r="P22" s="107">
        <f t="shared" si="3"/>
        <v>0</v>
      </c>
      <c r="Q22" s="107">
        <f t="shared" si="3"/>
        <v>0</v>
      </c>
      <c r="R22" s="107">
        <f t="shared" si="3"/>
        <v>0</v>
      </c>
      <c r="S22" s="107">
        <f t="shared" si="3"/>
        <v>0</v>
      </c>
      <c r="T22" s="102"/>
      <c r="U22" s="12"/>
      <c r="V22" s="7"/>
      <c r="W22" s="7"/>
      <c r="X22" s="7"/>
    </row>
    <row r="23" spans="2:24" s="8" customFormat="1" ht="5.0999999999999996" customHeight="1" thickTop="1" thickBot="1" x14ac:dyDescent="0.3">
      <c r="B23" s="7"/>
      <c r="C23" s="59"/>
      <c r="D23" s="17"/>
      <c r="E23" s="17"/>
      <c r="F23" s="17"/>
      <c r="G23" s="17"/>
      <c r="H23" s="17"/>
      <c r="I23" s="17"/>
      <c r="J23" s="17"/>
      <c r="K23" s="17"/>
      <c r="L23" s="17"/>
      <c r="M23" s="17"/>
      <c r="N23" s="17"/>
      <c r="O23" s="17"/>
      <c r="P23" s="17"/>
      <c r="Q23" s="17"/>
      <c r="R23" s="17"/>
      <c r="S23" s="17"/>
      <c r="T23" s="102"/>
      <c r="U23" s="12"/>
      <c r="V23" s="7"/>
      <c r="W23" s="7"/>
      <c r="X23" s="7"/>
    </row>
    <row r="24" spans="2:24" s="8" customFormat="1" ht="14.25" x14ac:dyDescent="0.25">
      <c r="B24" s="7"/>
      <c r="C24" s="59"/>
      <c r="D24" s="806" t="s">
        <v>266</v>
      </c>
      <c r="E24" s="807"/>
      <c r="F24" s="17"/>
      <c r="G24" s="566"/>
      <c r="H24" s="17"/>
      <c r="I24" s="477" t="s">
        <v>270</v>
      </c>
      <c r="J24" s="475">
        <f>$G$24</f>
        <v>0</v>
      </c>
      <c r="K24" s="17"/>
      <c r="L24" s="17"/>
      <c r="M24" s="17"/>
      <c r="N24" s="17"/>
      <c r="O24" s="17"/>
      <c r="P24" s="17"/>
      <c r="Q24" s="17"/>
      <c r="R24" s="17"/>
      <c r="S24" s="17"/>
      <c r="T24" s="102"/>
      <c r="U24" s="12"/>
      <c r="V24" s="7"/>
      <c r="W24" s="7"/>
      <c r="X24" s="7"/>
    </row>
    <row r="25" spans="2:24" s="8" customFormat="1" ht="15" thickBot="1" x14ac:dyDescent="0.3">
      <c r="B25" s="7"/>
      <c r="C25" s="59"/>
      <c r="D25" s="790" t="s">
        <v>267</v>
      </c>
      <c r="E25" s="791"/>
      <c r="F25" s="17"/>
      <c r="G25" s="566"/>
      <c r="H25" s="17"/>
      <c r="I25" s="478" t="s">
        <v>269</v>
      </c>
      <c r="J25" s="476" t="str">
        <f>IF(G24=0,"n/d",100%-G25/G24)</f>
        <v>n/d</v>
      </c>
      <c r="K25" s="17"/>
      <c r="L25" s="17"/>
      <c r="M25" s="17"/>
      <c r="N25" s="17"/>
      <c r="O25" s="17"/>
      <c r="P25" s="17"/>
      <c r="Q25" s="17"/>
      <c r="R25" s="17"/>
      <c r="S25" s="17"/>
      <c r="T25" s="102"/>
      <c r="U25" s="12"/>
      <c r="V25" s="7"/>
      <c r="W25" s="7"/>
      <c r="X25" s="7"/>
    </row>
    <row r="26" spans="2:24" s="8" customFormat="1" ht="5.0999999999999996" customHeight="1" thickBot="1" x14ac:dyDescent="0.3">
      <c r="B26" s="7"/>
      <c r="C26" s="59"/>
      <c r="D26" s="17"/>
      <c r="E26" s="17"/>
      <c r="F26" s="17"/>
      <c r="G26" s="17"/>
      <c r="H26" s="17"/>
      <c r="I26" s="17"/>
      <c r="J26" s="17"/>
      <c r="K26" s="17"/>
      <c r="L26" s="17"/>
      <c r="M26" s="17"/>
      <c r="N26" s="17"/>
      <c r="O26" s="17"/>
      <c r="P26" s="17"/>
      <c r="Q26" s="17"/>
      <c r="R26" s="17"/>
      <c r="S26" s="17"/>
      <c r="T26" s="102"/>
      <c r="U26" s="12"/>
      <c r="V26" s="7"/>
      <c r="W26" s="7"/>
      <c r="X26" s="7"/>
    </row>
    <row r="27" spans="2:24" s="8" customFormat="1" ht="15.95" customHeight="1" thickTop="1" thickBot="1" x14ac:dyDescent="0.3">
      <c r="B27" s="7"/>
      <c r="C27" s="59"/>
      <c r="D27" s="793" t="s">
        <v>268</v>
      </c>
      <c r="E27" s="794"/>
      <c r="F27" s="17"/>
      <c r="G27" s="107">
        <f>SUM(H27:S27)</f>
        <v>0</v>
      </c>
      <c r="H27" s="107">
        <f>H22*$G24</f>
        <v>0</v>
      </c>
      <c r="I27" s="107">
        <f t="shared" ref="I27:S27" si="4">I22*$G24</f>
        <v>0</v>
      </c>
      <c r="J27" s="107">
        <f t="shared" si="4"/>
        <v>0</v>
      </c>
      <c r="K27" s="107">
        <f t="shared" si="4"/>
        <v>0</v>
      </c>
      <c r="L27" s="107">
        <f t="shared" si="4"/>
        <v>0</v>
      </c>
      <c r="M27" s="107">
        <f t="shared" si="4"/>
        <v>0</v>
      </c>
      <c r="N27" s="107">
        <f t="shared" si="4"/>
        <v>0</v>
      </c>
      <c r="O27" s="107">
        <f t="shared" si="4"/>
        <v>0</v>
      </c>
      <c r="P27" s="107">
        <f t="shared" si="4"/>
        <v>0</v>
      </c>
      <c r="Q27" s="107">
        <f t="shared" si="4"/>
        <v>0</v>
      </c>
      <c r="R27" s="107">
        <f t="shared" si="4"/>
        <v>0</v>
      </c>
      <c r="S27" s="107">
        <f t="shared" si="4"/>
        <v>0</v>
      </c>
      <c r="T27" s="102"/>
      <c r="U27" s="12"/>
      <c r="V27" s="7"/>
      <c r="W27" s="7"/>
      <c r="X27" s="7"/>
    </row>
    <row r="28" spans="2:24" s="8" customFormat="1" ht="8.1" customHeight="1" thickTop="1" thickBot="1" x14ac:dyDescent="0.3">
      <c r="B28" s="7"/>
      <c r="C28" s="59"/>
      <c r="D28" s="17"/>
      <c r="E28" s="17"/>
      <c r="F28" s="17"/>
      <c r="G28" s="17"/>
      <c r="H28" s="17"/>
      <c r="I28" s="17"/>
      <c r="J28" s="17"/>
      <c r="K28" s="17"/>
      <c r="L28" s="17"/>
      <c r="M28" s="17"/>
      <c r="N28" s="17"/>
      <c r="O28" s="17"/>
      <c r="P28" s="17"/>
      <c r="Q28" s="17"/>
      <c r="R28" s="17"/>
      <c r="S28" s="17"/>
      <c r="T28" s="102"/>
      <c r="U28" s="12"/>
      <c r="V28" s="7"/>
      <c r="W28" s="7"/>
      <c r="X28" s="7"/>
    </row>
    <row r="29" spans="2:24" s="8" customFormat="1" ht="18.75" customHeight="1" thickTop="1" x14ac:dyDescent="0.3">
      <c r="B29" s="7"/>
      <c r="C29" s="59"/>
      <c r="D29" s="802" t="s">
        <v>258</v>
      </c>
      <c r="E29" s="803"/>
      <c r="F29" s="803"/>
      <c r="G29" s="804"/>
      <c r="H29" s="564"/>
      <c r="I29" s="564"/>
      <c r="J29" s="564"/>
      <c r="K29" s="564"/>
      <c r="L29" s="564"/>
      <c r="M29" s="564"/>
      <c r="N29" s="564"/>
      <c r="O29" s="564"/>
      <c r="P29" s="564"/>
      <c r="Q29" s="564"/>
      <c r="R29" s="564"/>
      <c r="S29" s="564"/>
      <c r="T29" s="102"/>
      <c r="U29" s="12"/>
      <c r="V29" s="7"/>
      <c r="W29" s="7"/>
      <c r="X29" s="7"/>
    </row>
    <row r="30" spans="2:24" s="8" customFormat="1" ht="5.0999999999999996" customHeight="1" thickBot="1" x14ac:dyDescent="0.3">
      <c r="B30" s="7"/>
      <c r="C30" s="59"/>
      <c r="D30" s="17"/>
      <c r="E30" s="17"/>
      <c r="F30" s="17"/>
      <c r="G30" s="17"/>
      <c r="H30" s="17"/>
      <c r="I30" s="17"/>
      <c r="J30" s="17"/>
      <c r="K30" s="17"/>
      <c r="L30" s="17"/>
      <c r="M30" s="17"/>
      <c r="N30" s="17"/>
      <c r="O30" s="17"/>
      <c r="P30" s="17"/>
      <c r="Q30" s="17"/>
      <c r="R30" s="17"/>
      <c r="S30" s="17"/>
      <c r="T30" s="102"/>
      <c r="U30" s="12"/>
      <c r="V30" s="7"/>
      <c r="W30" s="7"/>
      <c r="X30" s="7"/>
    </row>
    <row r="31" spans="2:24" s="8" customFormat="1" ht="15" thickBot="1" x14ac:dyDescent="0.3">
      <c r="B31" s="7"/>
      <c r="C31" s="59"/>
      <c r="D31" s="68" t="s">
        <v>85</v>
      </c>
      <c r="E31" s="69" t="s">
        <v>72</v>
      </c>
      <c r="F31" s="17"/>
      <c r="G31" s="72" t="str">
        <f t="shared" ref="G31" si="5">G4</f>
        <v>TOTAL</v>
      </c>
      <c r="H31" s="628" t="str">
        <f t="shared" ref="H31:S31" si="6">H4</f>
        <v>Enero</v>
      </c>
      <c r="I31" s="628" t="str">
        <f t="shared" si="6"/>
        <v>Febrero</v>
      </c>
      <c r="J31" s="628" t="str">
        <f t="shared" si="6"/>
        <v>Marzo</v>
      </c>
      <c r="K31" s="628" t="str">
        <f t="shared" si="6"/>
        <v>Abril</v>
      </c>
      <c r="L31" s="628" t="str">
        <f t="shared" si="6"/>
        <v>Mayo</v>
      </c>
      <c r="M31" s="628" t="str">
        <f t="shared" si="6"/>
        <v>Junio</v>
      </c>
      <c r="N31" s="628" t="str">
        <f t="shared" si="6"/>
        <v>Julio</v>
      </c>
      <c r="O31" s="628" t="str">
        <f t="shared" si="6"/>
        <v>Agosto</v>
      </c>
      <c r="P31" s="628" t="str">
        <f t="shared" si="6"/>
        <v>Septiembre</v>
      </c>
      <c r="Q31" s="628" t="str">
        <f t="shared" si="6"/>
        <v>Octubre</v>
      </c>
      <c r="R31" s="628" t="str">
        <f t="shared" si="6"/>
        <v>Noviembre</v>
      </c>
      <c r="S31" s="629" t="str">
        <f t="shared" si="6"/>
        <v>Diciembre</v>
      </c>
      <c r="T31" s="102"/>
      <c r="U31" s="12"/>
      <c r="V31" s="7"/>
      <c r="W31" s="7"/>
      <c r="X31" s="7"/>
    </row>
    <row r="32" spans="2:24" s="8" customFormat="1" ht="12.95" customHeight="1" x14ac:dyDescent="0.25">
      <c r="B32" s="7"/>
      <c r="C32" s="59"/>
      <c r="D32" s="542" t="s">
        <v>73</v>
      </c>
      <c r="E32" s="546"/>
      <c r="F32" s="17"/>
      <c r="G32" s="108">
        <f>G$27*$E32</f>
        <v>0</v>
      </c>
      <c r="H32" s="108">
        <f t="shared" ref="H32:S41" si="7">H$27*$E32</f>
        <v>0</v>
      </c>
      <c r="I32" s="108">
        <f t="shared" si="7"/>
        <v>0</v>
      </c>
      <c r="J32" s="108">
        <f t="shared" si="7"/>
        <v>0</v>
      </c>
      <c r="K32" s="108">
        <f t="shared" si="7"/>
        <v>0</v>
      </c>
      <c r="L32" s="108">
        <f t="shared" si="7"/>
        <v>0</v>
      </c>
      <c r="M32" s="108">
        <f t="shared" si="7"/>
        <v>0</v>
      </c>
      <c r="N32" s="108">
        <f t="shared" si="7"/>
        <v>0</v>
      </c>
      <c r="O32" s="108">
        <f t="shared" si="7"/>
        <v>0</v>
      </c>
      <c r="P32" s="108">
        <f t="shared" si="7"/>
        <v>0</v>
      </c>
      <c r="Q32" s="108">
        <f t="shared" si="7"/>
        <v>0</v>
      </c>
      <c r="R32" s="108">
        <f t="shared" si="7"/>
        <v>0</v>
      </c>
      <c r="S32" s="108">
        <f t="shared" si="7"/>
        <v>0</v>
      </c>
      <c r="T32" s="102"/>
      <c r="U32" s="12"/>
      <c r="V32" s="7"/>
      <c r="W32" s="7"/>
      <c r="X32" s="7"/>
    </row>
    <row r="33" spans="2:24" s="8" customFormat="1" ht="12.95" customHeight="1" x14ac:dyDescent="0.25">
      <c r="B33" s="7"/>
      <c r="C33" s="59"/>
      <c r="D33" s="544" t="s">
        <v>74</v>
      </c>
      <c r="E33" s="547"/>
      <c r="F33" s="17"/>
      <c r="G33" s="109">
        <f t="shared" ref="G33:G41" si="8">G$27*$E33</f>
        <v>0</v>
      </c>
      <c r="H33" s="109">
        <f t="shared" si="7"/>
        <v>0</v>
      </c>
      <c r="I33" s="109">
        <f t="shared" si="7"/>
        <v>0</v>
      </c>
      <c r="J33" s="109">
        <f t="shared" si="7"/>
        <v>0</v>
      </c>
      <c r="K33" s="109">
        <f t="shared" si="7"/>
        <v>0</v>
      </c>
      <c r="L33" s="109">
        <f t="shared" si="7"/>
        <v>0</v>
      </c>
      <c r="M33" s="109">
        <f t="shared" si="7"/>
        <v>0</v>
      </c>
      <c r="N33" s="109">
        <f t="shared" si="7"/>
        <v>0</v>
      </c>
      <c r="O33" s="109">
        <f t="shared" si="7"/>
        <v>0</v>
      </c>
      <c r="P33" s="109">
        <f t="shared" si="7"/>
        <v>0</v>
      </c>
      <c r="Q33" s="109">
        <f t="shared" si="7"/>
        <v>0</v>
      </c>
      <c r="R33" s="109">
        <f t="shared" si="7"/>
        <v>0</v>
      </c>
      <c r="S33" s="109">
        <f t="shared" si="7"/>
        <v>0</v>
      </c>
      <c r="T33" s="102"/>
      <c r="U33" s="12"/>
      <c r="V33" s="7"/>
      <c r="W33" s="7"/>
      <c r="X33" s="7"/>
    </row>
    <row r="34" spans="2:24" s="8" customFormat="1" ht="12.95" customHeight="1" x14ac:dyDescent="0.25">
      <c r="B34" s="7"/>
      <c r="C34" s="59"/>
      <c r="D34" s="544" t="s">
        <v>75</v>
      </c>
      <c r="E34" s="547"/>
      <c r="F34" s="17"/>
      <c r="G34" s="109">
        <f t="shared" si="8"/>
        <v>0</v>
      </c>
      <c r="H34" s="109">
        <f t="shared" si="7"/>
        <v>0</v>
      </c>
      <c r="I34" s="109">
        <f t="shared" si="7"/>
        <v>0</v>
      </c>
      <c r="J34" s="109">
        <f t="shared" si="7"/>
        <v>0</v>
      </c>
      <c r="K34" s="109">
        <f t="shared" si="7"/>
        <v>0</v>
      </c>
      <c r="L34" s="109">
        <f t="shared" si="7"/>
        <v>0</v>
      </c>
      <c r="M34" s="109">
        <f t="shared" si="7"/>
        <v>0</v>
      </c>
      <c r="N34" s="109">
        <f t="shared" si="7"/>
        <v>0</v>
      </c>
      <c r="O34" s="109">
        <f t="shared" si="7"/>
        <v>0</v>
      </c>
      <c r="P34" s="109">
        <f t="shared" si="7"/>
        <v>0</v>
      </c>
      <c r="Q34" s="109">
        <f t="shared" si="7"/>
        <v>0</v>
      </c>
      <c r="R34" s="109">
        <f t="shared" si="7"/>
        <v>0</v>
      </c>
      <c r="S34" s="109">
        <f t="shared" si="7"/>
        <v>0</v>
      </c>
      <c r="T34" s="102"/>
      <c r="U34" s="12"/>
      <c r="V34" s="7"/>
      <c r="W34" s="7"/>
      <c r="X34" s="7"/>
    </row>
    <row r="35" spans="2:24" s="8" customFormat="1" ht="12.95" customHeight="1" x14ac:dyDescent="0.25">
      <c r="B35" s="7"/>
      <c r="C35" s="59"/>
      <c r="D35" s="544" t="s">
        <v>76</v>
      </c>
      <c r="E35" s="547"/>
      <c r="F35" s="17"/>
      <c r="G35" s="109">
        <f t="shared" si="8"/>
        <v>0</v>
      </c>
      <c r="H35" s="109">
        <f t="shared" si="7"/>
        <v>0</v>
      </c>
      <c r="I35" s="109">
        <f t="shared" si="7"/>
        <v>0</v>
      </c>
      <c r="J35" s="109">
        <f t="shared" si="7"/>
        <v>0</v>
      </c>
      <c r="K35" s="109">
        <f t="shared" si="7"/>
        <v>0</v>
      </c>
      <c r="L35" s="109">
        <f t="shared" si="7"/>
        <v>0</v>
      </c>
      <c r="M35" s="109">
        <f t="shared" si="7"/>
        <v>0</v>
      </c>
      <c r="N35" s="109">
        <f t="shared" si="7"/>
        <v>0</v>
      </c>
      <c r="O35" s="109">
        <f t="shared" si="7"/>
        <v>0</v>
      </c>
      <c r="P35" s="109">
        <f t="shared" si="7"/>
        <v>0</v>
      </c>
      <c r="Q35" s="109">
        <f t="shared" si="7"/>
        <v>0</v>
      </c>
      <c r="R35" s="109">
        <f t="shared" si="7"/>
        <v>0</v>
      </c>
      <c r="S35" s="109">
        <f t="shared" si="7"/>
        <v>0</v>
      </c>
      <c r="T35" s="102"/>
      <c r="U35" s="12"/>
      <c r="V35" s="7"/>
      <c r="W35" s="7"/>
      <c r="X35" s="7"/>
    </row>
    <row r="36" spans="2:24" s="8" customFormat="1" ht="12.95" customHeight="1" x14ac:dyDescent="0.25">
      <c r="B36" s="7"/>
      <c r="C36" s="59"/>
      <c r="D36" s="544" t="s">
        <v>77</v>
      </c>
      <c r="E36" s="547"/>
      <c r="F36" s="17"/>
      <c r="G36" s="109">
        <f t="shared" si="8"/>
        <v>0</v>
      </c>
      <c r="H36" s="109">
        <f t="shared" si="7"/>
        <v>0</v>
      </c>
      <c r="I36" s="109">
        <f t="shared" si="7"/>
        <v>0</v>
      </c>
      <c r="J36" s="109">
        <f t="shared" si="7"/>
        <v>0</v>
      </c>
      <c r="K36" s="109">
        <f t="shared" si="7"/>
        <v>0</v>
      </c>
      <c r="L36" s="109">
        <f t="shared" si="7"/>
        <v>0</v>
      </c>
      <c r="M36" s="109">
        <f t="shared" si="7"/>
        <v>0</v>
      </c>
      <c r="N36" s="109">
        <f t="shared" si="7"/>
        <v>0</v>
      </c>
      <c r="O36" s="109">
        <f t="shared" si="7"/>
        <v>0</v>
      </c>
      <c r="P36" s="109">
        <f t="shared" si="7"/>
        <v>0</v>
      </c>
      <c r="Q36" s="109">
        <f t="shared" si="7"/>
        <v>0</v>
      </c>
      <c r="R36" s="109">
        <f t="shared" si="7"/>
        <v>0</v>
      </c>
      <c r="S36" s="109">
        <f t="shared" si="7"/>
        <v>0</v>
      </c>
      <c r="T36" s="102"/>
      <c r="U36" s="12"/>
      <c r="V36" s="7"/>
      <c r="W36" s="7"/>
      <c r="X36" s="7"/>
    </row>
    <row r="37" spans="2:24" s="8" customFormat="1" ht="12.95" customHeight="1" x14ac:dyDescent="0.25">
      <c r="B37" s="7"/>
      <c r="C37" s="59"/>
      <c r="D37" s="544" t="s">
        <v>78</v>
      </c>
      <c r="E37" s="547"/>
      <c r="F37" s="17"/>
      <c r="G37" s="109">
        <f t="shared" si="8"/>
        <v>0</v>
      </c>
      <c r="H37" s="109">
        <f t="shared" si="7"/>
        <v>0</v>
      </c>
      <c r="I37" s="109">
        <f t="shared" si="7"/>
        <v>0</v>
      </c>
      <c r="J37" s="109">
        <f t="shared" si="7"/>
        <v>0</v>
      </c>
      <c r="K37" s="109">
        <f t="shared" si="7"/>
        <v>0</v>
      </c>
      <c r="L37" s="109">
        <f t="shared" si="7"/>
        <v>0</v>
      </c>
      <c r="M37" s="109">
        <f t="shared" si="7"/>
        <v>0</v>
      </c>
      <c r="N37" s="109">
        <f t="shared" si="7"/>
        <v>0</v>
      </c>
      <c r="O37" s="109">
        <f t="shared" si="7"/>
        <v>0</v>
      </c>
      <c r="P37" s="109">
        <f t="shared" si="7"/>
        <v>0</v>
      </c>
      <c r="Q37" s="109">
        <f t="shared" si="7"/>
        <v>0</v>
      </c>
      <c r="R37" s="109">
        <f t="shared" si="7"/>
        <v>0</v>
      </c>
      <c r="S37" s="109">
        <f t="shared" si="7"/>
        <v>0</v>
      </c>
      <c r="T37" s="102"/>
      <c r="U37" s="12"/>
      <c r="V37" s="7"/>
      <c r="W37" s="7"/>
      <c r="X37" s="7"/>
    </row>
    <row r="38" spans="2:24" s="8" customFormat="1" ht="12.95" customHeight="1" x14ac:dyDescent="0.25">
      <c r="B38" s="7"/>
      <c r="C38" s="59"/>
      <c r="D38" s="544" t="s">
        <v>79</v>
      </c>
      <c r="E38" s="547"/>
      <c r="F38" s="17"/>
      <c r="G38" s="109">
        <f t="shared" si="8"/>
        <v>0</v>
      </c>
      <c r="H38" s="109">
        <f t="shared" si="7"/>
        <v>0</v>
      </c>
      <c r="I38" s="109">
        <f t="shared" si="7"/>
        <v>0</v>
      </c>
      <c r="J38" s="109">
        <f t="shared" si="7"/>
        <v>0</v>
      </c>
      <c r="K38" s="109">
        <f t="shared" si="7"/>
        <v>0</v>
      </c>
      <c r="L38" s="109">
        <f t="shared" si="7"/>
        <v>0</v>
      </c>
      <c r="M38" s="109">
        <f t="shared" si="7"/>
        <v>0</v>
      </c>
      <c r="N38" s="109">
        <f t="shared" si="7"/>
        <v>0</v>
      </c>
      <c r="O38" s="109">
        <f t="shared" si="7"/>
        <v>0</v>
      </c>
      <c r="P38" s="109">
        <f t="shared" si="7"/>
        <v>0</v>
      </c>
      <c r="Q38" s="109">
        <f t="shared" si="7"/>
        <v>0</v>
      </c>
      <c r="R38" s="109">
        <f t="shared" si="7"/>
        <v>0</v>
      </c>
      <c r="S38" s="109">
        <f t="shared" si="7"/>
        <v>0</v>
      </c>
      <c r="T38" s="102"/>
      <c r="U38" s="12"/>
      <c r="V38" s="7"/>
      <c r="W38" s="7"/>
      <c r="X38" s="7"/>
    </row>
    <row r="39" spans="2:24" s="8" customFormat="1" ht="12.95" customHeight="1" x14ac:dyDescent="0.25">
      <c r="B39" s="7"/>
      <c r="C39" s="59"/>
      <c r="D39" s="544" t="s">
        <v>80</v>
      </c>
      <c r="E39" s="547"/>
      <c r="F39" s="17"/>
      <c r="G39" s="109">
        <f t="shared" si="8"/>
        <v>0</v>
      </c>
      <c r="H39" s="109">
        <f t="shared" si="7"/>
        <v>0</v>
      </c>
      <c r="I39" s="109">
        <f t="shared" si="7"/>
        <v>0</v>
      </c>
      <c r="J39" s="109">
        <f t="shared" si="7"/>
        <v>0</v>
      </c>
      <c r="K39" s="109">
        <f t="shared" si="7"/>
        <v>0</v>
      </c>
      <c r="L39" s="109">
        <f t="shared" si="7"/>
        <v>0</v>
      </c>
      <c r="M39" s="109">
        <f t="shared" si="7"/>
        <v>0</v>
      </c>
      <c r="N39" s="109">
        <f t="shared" si="7"/>
        <v>0</v>
      </c>
      <c r="O39" s="109">
        <f t="shared" si="7"/>
        <v>0</v>
      </c>
      <c r="P39" s="109">
        <f t="shared" si="7"/>
        <v>0</v>
      </c>
      <c r="Q39" s="109">
        <f t="shared" si="7"/>
        <v>0</v>
      </c>
      <c r="R39" s="109">
        <f t="shared" si="7"/>
        <v>0</v>
      </c>
      <c r="S39" s="109">
        <f t="shared" si="7"/>
        <v>0</v>
      </c>
      <c r="T39" s="102"/>
      <c r="U39" s="12"/>
      <c r="V39" s="7"/>
      <c r="W39" s="7"/>
      <c r="X39" s="7"/>
    </row>
    <row r="40" spans="2:24" s="8" customFormat="1" ht="12.95" customHeight="1" x14ac:dyDescent="0.25">
      <c r="B40" s="7"/>
      <c r="C40" s="59"/>
      <c r="D40" s="544" t="s">
        <v>81</v>
      </c>
      <c r="E40" s="547"/>
      <c r="F40" s="17"/>
      <c r="G40" s="109">
        <f t="shared" si="8"/>
        <v>0</v>
      </c>
      <c r="H40" s="109">
        <f t="shared" si="7"/>
        <v>0</v>
      </c>
      <c r="I40" s="109">
        <f t="shared" si="7"/>
        <v>0</v>
      </c>
      <c r="J40" s="109">
        <f t="shared" si="7"/>
        <v>0</v>
      </c>
      <c r="K40" s="109">
        <f t="shared" si="7"/>
        <v>0</v>
      </c>
      <c r="L40" s="109">
        <f t="shared" si="7"/>
        <v>0</v>
      </c>
      <c r="M40" s="109">
        <f t="shared" si="7"/>
        <v>0</v>
      </c>
      <c r="N40" s="109">
        <f t="shared" si="7"/>
        <v>0</v>
      </c>
      <c r="O40" s="109">
        <f t="shared" si="7"/>
        <v>0</v>
      </c>
      <c r="P40" s="109">
        <f t="shared" si="7"/>
        <v>0</v>
      </c>
      <c r="Q40" s="109">
        <f t="shared" si="7"/>
        <v>0</v>
      </c>
      <c r="R40" s="109">
        <f t="shared" si="7"/>
        <v>0</v>
      </c>
      <c r="S40" s="109">
        <f t="shared" si="7"/>
        <v>0</v>
      </c>
      <c r="T40" s="102"/>
      <c r="U40" s="12"/>
      <c r="V40" s="7"/>
      <c r="W40" s="7"/>
      <c r="X40" s="7"/>
    </row>
    <row r="41" spans="2:24" s="8" customFormat="1" ht="12.95" customHeight="1" x14ac:dyDescent="0.25">
      <c r="B41" s="7"/>
      <c r="C41" s="59"/>
      <c r="D41" s="548" t="s">
        <v>82</v>
      </c>
      <c r="E41" s="551"/>
      <c r="F41" s="17"/>
      <c r="G41" s="110">
        <f t="shared" si="8"/>
        <v>0</v>
      </c>
      <c r="H41" s="110">
        <f t="shared" si="7"/>
        <v>0</v>
      </c>
      <c r="I41" s="110">
        <f t="shared" si="7"/>
        <v>0</v>
      </c>
      <c r="J41" s="110">
        <f t="shared" si="7"/>
        <v>0</v>
      </c>
      <c r="K41" s="110">
        <f t="shared" si="7"/>
        <v>0</v>
      </c>
      <c r="L41" s="110">
        <f t="shared" si="7"/>
        <v>0</v>
      </c>
      <c r="M41" s="110">
        <f t="shared" si="7"/>
        <v>0</v>
      </c>
      <c r="N41" s="110">
        <f t="shared" si="7"/>
        <v>0</v>
      </c>
      <c r="O41" s="110">
        <f t="shared" si="7"/>
        <v>0</v>
      </c>
      <c r="P41" s="110">
        <f t="shared" si="7"/>
        <v>0</v>
      </c>
      <c r="Q41" s="110">
        <f t="shared" si="7"/>
        <v>0</v>
      </c>
      <c r="R41" s="110">
        <f t="shared" si="7"/>
        <v>0</v>
      </c>
      <c r="S41" s="110">
        <f t="shared" si="7"/>
        <v>0</v>
      </c>
      <c r="T41" s="102"/>
      <c r="U41" s="12"/>
      <c r="V41" s="7"/>
      <c r="W41" s="7"/>
      <c r="X41" s="7"/>
    </row>
    <row r="42" spans="2:24" s="8" customFormat="1" ht="15" thickBot="1" x14ac:dyDescent="0.3">
      <c r="B42" s="7"/>
      <c r="C42" s="59"/>
      <c r="D42" s="70" t="s">
        <v>0</v>
      </c>
      <c r="E42" s="567">
        <f>SUM(E32:E41)</f>
        <v>0</v>
      </c>
      <c r="F42" s="101"/>
      <c r="G42" s="568">
        <f>SUM(G32:G41)</f>
        <v>0</v>
      </c>
      <c r="H42" s="568">
        <f t="shared" ref="H42:S42" si="9">SUM(H32:H41)</f>
        <v>0</v>
      </c>
      <c r="I42" s="568">
        <f t="shared" si="9"/>
        <v>0</v>
      </c>
      <c r="J42" s="568">
        <f t="shared" si="9"/>
        <v>0</v>
      </c>
      <c r="K42" s="568">
        <f t="shared" si="9"/>
        <v>0</v>
      </c>
      <c r="L42" s="568">
        <f t="shared" si="9"/>
        <v>0</v>
      </c>
      <c r="M42" s="568">
        <f t="shared" si="9"/>
        <v>0</v>
      </c>
      <c r="N42" s="568">
        <f t="shared" si="9"/>
        <v>0</v>
      </c>
      <c r="O42" s="568">
        <f t="shared" si="9"/>
        <v>0</v>
      </c>
      <c r="P42" s="568">
        <f t="shared" si="9"/>
        <v>0</v>
      </c>
      <c r="Q42" s="568">
        <f t="shared" si="9"/>
        <v>0</v>
      </c>
      <c r="R42" s="568">
        <f t="shared" si="9"/>
        <v>0</v>
      </c>
      <c r="S42" s="568">
        <f t="shared" si="9"/>
        <v>0</v>
      </c>
      <c r="T42" s="102"/>
      <c r="U42" s="12"/>
      <c r="V42" s="7"/>
      <c r="W42" s="7"/>
      <c r="X42" s="7"/>
    </row>
    <row r="43" spans="2:24" s="8" customFormat="1" ht="14.25" x14ac:dyDescent="0.25">
      <c r="B43" s="7"/>
      <c r="C43" s="59"/>
      <c r="D43" s="17"/>
      <c r="E43" s="558">
        <f>IF(G22=0,0,IF(E42&lt;&gt;100%,"CUIDADO: FALTAN O HAY EXCESO DE CUOTAS, DEBE SUMAR 100%",""))</f>
        <v>0</v>
      </c>
      <c r="F43" s="17"/>
      <c r="G43" s="17"/>
      <c r="H43" s="17"/>
      <c r="I43" s="17"/>
      <c r="J43" s="17"/>
      <c r="K43" s="17"/>
      <c r="L43" s="17"/>
      <c r="M43" s="17"/>
      <c r="N43" s="17"/>
      <c r="O43" s="17"/>
      <c r="P43" s="17"/>
      <c r="Q43" s="17"/>
      <c r="R43" s="17"/>
      <c r="S43" s="17"/>
      <c r="T43" s="102"/>
      <c r="U43" s="12"/>
      <c r="V43" s="7"/>
      <c r="W43" s="7"/>
      <c r="X43" s="7"/>
    </row>
    <row r="44" spans="2:24" s="8" customFormat="1" ht="14.25" x14ac:dyDescent="0.25">
      <c r="B44" s="7"/>
      <c r="C44" s="20"/>
      <c r="D44" s="112"/>
      <c r="E44" s="112"/>
      <c r="F44" s="112"/>
      <c r="G44" s="112"/>
      <c r="H44" s="112"/>
      <c r="I44" s="112"/>
      <c r="J44" s="112"/>
      <c r="K44" s="112"/>
      <c r="L44" s="112"/>
      <c r="M44" s="112"/>
      <c r="N44" s="112"/>
      <c r="O44" s="112"/>
      <c r="P44" s="112"/>
      <c r="Q44" s="112"/>
      <c r="R44" s="112"/>
      <c r="S44" s="112"/>
      <c r="T44" s="113"/>
      <c r="U44" s="12"/>
      <c r="V44" s="7"/>
      <c r="W44" s="7"/>
      <c r="X44" s="7"/>
    </row>
    <row r="45" spans="2:24" s="8" customFormat="1" x14ac:dyDescent="0.2">
      <c r="C45" s="114"/>
      <c r="D45" s="115"/>
      <c r="E45" s="115"/>
      <c r="F45" s="115"/>
      <c r="G45" s="115"/>
      <c r="H45" s="115"/>
      <c r="I45" s="115"/>
      <c r="J45" s="115"/>
      <c r="K45" s="115"/>
      <c r="L45" s="115"/>
      <c r="M45" s="115"/>
      <c r="N45" s="115"/>
      <c r="O45" s="115"/>
      <c r="P45" s="115"/>
      <c r="Q45" s="115"/>
      <c r="R45" s="115"/>
      <c r="S45" s="115"/>
      <c r="T45" s="116"/>
      <c r="U45" s="27"/>
    </row>
    <row r="46" spans="2:24" s="8" customFormat="1" x14ac:dyDescent="0.2">
      <c r="C46" s="117"/>
      <c r="D46" s="77"/>
      <c r="E46" s="77"/>
      <c r="F46" s="77"/>
      <c r="G46" s="77"/>
      <c r="H46" s="77"/>
      <c r="I46" s="77"/>
      <c r="J46" s="77"/>
      <c r="K46" s="77"/>
      <c r="L46" s="77"/>
      <c r="M46" s="77"/>
      <c r="N46" s="77"/>
      <c r="O46" s="77"/>
      <c r="P46" s="77"/>
      <c r="Q46" s="77"/>
      <c r="R46" s="77"/>
      <c r="S46" s="77"/>
      <c r="T46" s="118"/>
      <c r="U46" s="27"/>
    </row>
    <row r="47" spans="2:24" s="8" customFormat="1" x14ac:dyDescent="0.2">
      <c r="C47" s="117"/>
      <c r="D47" s="77"/>
      <c r="E47" s="77"/>
      <c r="F47" s="77"/>
      <c r="G47" s="77"/>
      <c r="H47" s="77"/>
      <c r="I47" s="77"/>
      <c r="J47" s="77"/>
      <c r="K47" s="77"/>
      <c r="L47" s="77"/>
      <c r="M47" s="77"/>
      <c r="N47" s="77"/>
      <c r="O47" s="77"/>
      <c r="P47" s="77"/>
      <c r="Q47" s="77"/>
      <c r="R47" s="77"/>
      <c r="S47" s="77"/>
      <c r="T47" s="118"/>
      <c r="U47" s="27"/>
    </row>
    <row r="48" spans="2:24" s="8" customFormat="1" x14ac:dyDescent="0.2">
      <c r="C48" s="117"/>
      <c r="D48" s="77"/>
      <c r="E48" s="77"/>
      <c r="F48" s="77"/>
      <c r="G48" s="77"/>
      <c r="H48" s="77"/>
      <c r="I48" s="77"/>
      <c r="J48" s="77"/>
      <c r="K48" s="77"/>
      <c r="L48" s="77"/>
      <c r="M48" s="77"/>
      <c r="N48" s="77"/>
      <c r="O48" s="77"/>
      <c r="P48" s="77"/>
      <c r="Q48" s="77"/>
      <c r="R48" s="77"/>
      <c r="S48" s="77"/>
      <c r="T48" s="118"/>
      <c r="U48" s="27"/>
    </row>
    <row r="49" spans="3:21" s="8" customFormat="1" x14ac:dyDescent="0.2">
      <c r="C49" s="117"/>
      <c r="D49" s="77"/>
      <c r="E49" s="77"/>
      <c r="F49" s="77"/>
      <c r="G49" s="77"/>
      <c r="H49" s="77"/>
      <c r="I49" s="77"/>
      <c r="J49" s="77"/>
      <c r="K49" s="77"/>
      <c r="L49" s="77"/>
      <c r="M49" s="77"/>
      <c r="N49" s="77"/>
      <c r="O49" s="77"/>
      <c r="P49" s="77"/>
      <c r="Q49" s="77"/>
      <c r="R49" s="77"/>
      <c r="S49" s="77"/>
      <c r="T49" s="118"/>
      <c r="U49" s="27"/>
    </row>
    <row r="50" spans="3:21" s="8" customFormat="1" x14ac:dyDescent="0.2">
      <c r="C50" s="117"/>
      <c r="D50" s="77"/>
      <c r="E50" s="77"/>
      <c r="F50" s="77"/>
      <c r="G50" s="77"/>
      <c r="H50" s="77"/>
      <c r="I50" s="77"/>
      <c r="J50" s="77"/>
      <c r="K50" s="77"/>
      <c r="L50" s="77"/>
      <c r="M50" s="77"/>
      <c r="N50" s="77"/>
      <c r="O50" s="77"/>
      <c r="P50" s="77"/>
      <c r="Q50" s="77"/>
      <c r="R50" s="77"/>
      <c r="S50" s="77"/>
      <c r="T50" s="118"/>
      <c r="U50" s="27"/>
    </row>
    <row r="51" spans="3:21" s="8" customFormat="1" x14ac:dyDescent="0.2">
      <c r="C51" s="117"/>
      <c r="D51" s="77"/>
      <c r="E51" s="77"/>
      <c r="F51" s="77"/>
      <c r="G51" s="77"/>
      <c r="H51" s="77"/>
      <c r="I51" s="77"/>
      <c r="J51" s="77"/>
      <c r="K51" s="77"/>
      <c r="L51" s="77"/>
      <c r="M51" s="77"/>
      <c r="N51" s="77"/>
      <c r="O51" s="77"/>
      <c r="P51" s="77"/>
      <c r="Q51" s="77"/>
      <c r="R51" s="77"/>
      <c r="S51" s="77"/>
      <c r="T51" s="118"/>
      <c r="U51" s="27"/>
    </row>
    <row r="52" spans="3:21" s="8" customFormat="1" x14ac:dyDescent="0.2">
      <c r="C52" s="117"/>
      <c r="D52" s="77"/>
      <c r="E52" s="77"/>
      <c r="F52" s="77"/>
      <c r="G52" s="77"/>
      <c r="H52" s="77"/>
      <c r="I52" s="77"/>
      <c r="J52" s="77"/>
      <c r="K52" s="77"/>
      <c r="L52" s="77"/>
      <c r="M52" s="77"/>
      <c r="N52" s="77"/>
      <c r="O52" s="77"/>
      <c r="P52" s="77"/>
      <c r="Q52" s="77"/>
      <c r="R52" s="77"/>
      <c r="S52" s="77"/>
      <c r="T52" s="118"/>
      <c r="U52" s="27"/>
    </row>
    <row r="53" spans="3:21" s="8" customFormat="1" x14ac:dyDescent="0.2">
      <c r="C53" s="117"/>
      <c r="D53" s="77"/>
      <c r="E53" s="77"/>
      <c r="F53" s="77"/>
      <c r="G53" s="77"/>
      <c r="H53" s="77"/>
      <c r="I53" s="77"/>
      <c r="J53" s="77"/>
      <c r="K53" s="77"/>
      <c r="L53" s="77"/>
      <c r="M53" s="77"/>
      <c r="N53" s="77"/>
      <c r="O53" s="77"/>
      <c r="P53" s="77"/>
      <c r="Q53" s="77"/>
      <c r="R53" s="77"/>
      <c r="S53" s="77"/>
      <c r="T53" s="118"/>
      <c r="U53" s="27"/>
    </row>
    <row r="54" spans="3:21" s="8" customFormat="1" x14ac:dyDescent="0.2">
      <c r="C54" s="117"/>
      <c r="D54" s="77"/>
      <c r="E54" s="77"/>
      <c r="F54" s="77"/>
      <c r="G54" s="77"/>
      <c r="H54" s="77"/>
      <c r="I54" s="77"/>
      <c r="J54" s="77"/>
      <c r="K54" s="77"/>
      <c r="L54" s="77"/>
      <c r="M54" s="77"/>
      <c r="N54" s="77"/>
      <c r="O54" s="77"/>
      <c r="P54" s="77"/>
      <c r="Q54" s="77"/>
      <c r="R54" s="77"/>
      <c r="S54" s="77"/>
      <c r="T54" s="118"/>
      <c r="U54" s="27"/>
    </row>
    <row r="55" spans="3:21" s="8" customFormat="1" x14ac:dyDescent="0.2">
      <c r="C55" s="117"/>
      <c r="D55" s="77"/>
      <c r="E55" s="77"/>
      <c r="F55" s="77"/>
      <c r="G55" s="77"/>
      <c r="H55" s="77"/>
      <c r="I55" s="77"/>
      <c r="J55" s="77"/>
      <c r="K55" s="77"/>
      <c r="L55" s="77"/>
      <c r="M55" s="77"/>
      <c r="N55" s="77"/>
      <c r="O55" s="77"/>
      <c r="P55" s="77"/>
      <c r="Q55" s="77"/>
      <c r="R55" s="77"/>
      <c r="S55" s="77"/>
      <c r="T55" s="118"/>
      <c r="U55" s="27"/>
    </row>
    <row r="56" spans="3:21" s="8" customFormat="1" x14ac:dyDescent="0.2">
      <c r="C56" s="117"/>
      <c r="D56" s="77"/>
      <c r="E56" s="77"/>
      <c r="F56" s="77"/>
      <c r="G56" s="77"/>
      <c r="H56" s="77"/>
      <c r="I56" s="77"/>
      <c r="J56" s="77"/>
      <c r="K56" s="77"/>
      <c r="L56" s="77"/>
      <c r="M56" s="77"/>
      <c r="N56" s="77"/>
      <c r="O56" s="77"/>
      <c r="P56" s="77"/>
      <c r="Q56" s="77"/>
      <c r="R56" s="77"/>
      <c r="S56" s="77"/>
      <c r="T56" s="118"/>
      <c r="U56" s="27"/>
    </row>
    <row r="57" spans="3:21" s="8" customFormat="1" x14ac:dyDescent="0.2">
      <c r="C57" s="117"/>
      <c r="D57" s="77"/>
      <c r="E57" s="77"/>
      <c r="F57" s="77"/>
      <c r="G57" s="77"/>
      <c r="H57" s="77"/>
      <c r="I57" s="77"/>
      <c r="J57" s="77"/>
      <c r="K57" s="77"/>
      <c r="L57" s="77"/>
      <c r="M57" s="77"/>
      <c r="N57" s="77"/>
      <c r="O57" s="77"/>
      <c r="P57" s="77"/>
      <c r="Q57" s="77"/>
      <c r="R57" s="77"/>
      <c r="S57" s="77"/>
      <c r="T57" s="118"/>
      <c r="U57" s="27"/>
    </row>
    <row r="58" spans="3:21" s="8" customFormat="1" x14ac:dyDescent="0.2">
      <c r="C58" s="117"/>
      <c r="D58" s="77"/>
      <c r="E58" s="77"/>
      <c r="F58" s="77"/>
      <c r="G58" s="77"/>
      <c r="H58" s="77"/>
      <c r="I58" s="77"/>
      <c r="J58" s="77"/>
      <c r="K58" s="77"/>
      <c r="L58" s="77"/>
      <c r="M58" s="77"/>
      <c r="N58" s="77"/>
      <c r="O58" s="77"/>
      <c r="P58" s="77"/>
      <c r="Q58" s="77"/>
      <c r="R58" s="77"/>
      <c r="S58" s="77"/>
      <c r="T58" s="118"/>
      <c r="U58" s="27"/>
    </row>
    <row r="59" spans="3:21" s="8" customFormat="1" x14ac:dyDescent="0.2">
      <c r="C59" s="117"/>
      <c r="D59" s="77"/>
      <c r="E59" s="77"/>
      <c r="F59" s="77"/>
      <c r="G59" s="77"/>
      <c r="H59" s="77"/>
      <c r="I59" s="77"/>
      <c r="J59" s="77"/>
      <c r="K59" s="77"/>
      <c r="L59" s="77"/>
      <c r="M59" s="77"/>
      <c r="N59" s="77"/>
      <c r="O59" s="77"/>
      <c r="P59" s="77"/>
      <c r="Q59" s="77"/>
      <c r="R59" s="77"/>
      <c r="S59" s="77"/>
      <c r="T59" s="118"/>
      <c r="U59" s="27"/>
    </row>
    <row r="60" spans="3:21" s="8" customFormat="1" x14ac:dyDescent="0.2">
      <c r="C60" s="117"/>
      <c r="D60" s="77"/>
      <c r="E60" s="77"/>
      <c r="F60" s="77"/>
      <c r="G60" s="77"/>
      <c r="H60" s="77"/>
      <c r="I60" s="77"/>
      <c r="J60" s="77"/>
      <c r="K60" s="77"/>
      <c r="L60" s="77"/>
      <c r="M60" s="77"/>
      <c r="N60" s="77"/>
      <c r="O60" s="77"/>
      <c r="P60" s="77"/>
      <c r="Q60" s="77"/>
      <c r="R60" s="77"/>
      <c r="S60" s="77"/>
      <c r="T60" s="118"/>
      <c r="U60" s="27"/>
    </row>
    <row r="61" spans="3:21" s="8" customFormat="1" x14ac:dyDescent="0.2">
      <c r="C61" s="117"/>
      <c r="D61" s="77"/>
      <c r="E61" s="77"/>
      <c r="F61" s="77"/>
      <c r="G61" s="77"/>
      <c r="H61" s="77"/>
      <c r="I61" s="77"/>
      <c r="J61" s="77"/>
      <c r="K61" s="77"/>
      <c r="L61" s="77"/>
      <c r="M61" s="77"/>
      <c r="N61" s="77"/>
      <c r="O61" s="77"/>
      <c r="P61" s="77"/>
      <c r="Q61" s="77"/>
      <c r="R61" s="77"/>
      <c r="S61" s="77"/>
      <c r="T61" s="118"/>
      <c r="U61" s="27"/>
    </row>
    <row r="62" spans="3:21" s="8" customFormat="1" x14ac:dyDescent="0.2">
      <c r="C62" s="117"/>
      <c r="D62" s="77"/>
      <c r="E62" s="77"/>
      <c r="F62" s="77"/>
      <c r="G62" s="77"/>
      <c r="H62" s="77"/>
      <c r="I62" s="77"/>
      <c r="J62" s="77"/>
      <c r="K62" s="77"/>
      <c r="L62" s="77"/>
      <c r="M62" s="77"/>
      <c r="N62" s="77"/>
      <c r="O62" s="77"/>
      <c r="P62" s="77"/>
      <c r="Q62" s="77"/>
      <c r="R62" s="77"/>
      <c r="S62" s="77"/>
      <c r="T62" s="118"/>
      <c r="U62" s="27"/>
    </row>
    <row r="63" spans="3:21" s="8" customFormat="1" x14ac:dyDescent="0.2">
      <c r="C63" s="119"/>
      <c r="D63" s="120"/>
      <c r="E63" s="120"/>
      <c r="F63" s="120"/>
      <c r="G63" s="120"/>
      <c r="H63" s="120"/>
      <c r="I63" s="120"/>
      <c r="J63" s="120"/>
      <c r="K63" s="120"/>
      <c r="L63" s="120"/>
      <c r="M63" s="120"/>
      <c r="N63" s="120"/>
      <c r="O63" s="120"/>
      <c r="P63" s="120"/>
      <c r="Q63" s="120"/>
      <c r="R63" s="120"/>
      <c r="S63" s="120"/>
      <c r="T63" s="121"/>
      <c r="U63" s="27"/>
    </row>
    <row r="64" spans="3:21" s="8" customFormat="1" x14ac:dyDescent="0.2">
      <c r="C64"/>
      <c r="D64"/>
      <c r="E64"/>
      <c r="F64"/>
      <c r="G64"/>
      <c r="H64"/>
      <c r="I64"/>
      <c r="J64"/>
      <c r="K64"/>
      <c r="L64"/>
      <c r="M64"/>
      <c r="N64"/>
      <c r="O64"/>
      <c r="P64" s="27"/>
      <c r="Q64" s="27"/>
      <c r="R64" s="27"/>
      <c r="S64" s="27"/>
      <c r="T64" s="27"/>
      <c r="U64" s="27"/>
    </row>
    <row r="65" spans="3:21" s="8" customFormat="1" x14ac:dyDescent="0.2">
      <c r="C65"/>
      <c r="D65"/>
      <c r="E65"/>
      <c r="F65"/>
      <c r="G65"/>
      <c r="H65"/>
      <c r="I65"/>
      <c r="J65"/>
      <c r="K65"/>
      <c r="L65"/>
      <c r="M65"/>
      <c r="N65"/>
      <c r="O65"/>
      <c r="P65" s="27"/>
      <c r="Q65" s="27"/>
      <c r="R65" s="27"/>
      <c r="S65" s="27"/>
      <c r="T65" s="27"/>
      <c r="U65" s="27"/>
    </row>
    <row r="66" spans="3:21" s="8" customFormat="1" x14ac:dyDescent="0.2">
      <c r="C66"/>
      <c r="D66"/>
      <c r="E66"/>
      <c r="F66"/>
      <c r="G66"/>
      <c r="H66"/>
      <c r="I66"/>
      <c r="J66"/>
      <c r="K66"/>
      <c r="L66"/>
      <c r="M66"/>
      <c r="N66"/>
      <c r="O66"/>
      <c r="P66" s="27"/>
      <c r="Q66" s="27"/>
      <c r="R66" s="27"/>
      <c r="S66" s="27"/>
      <c r="T66" s="27"/>
      <c r="U66" s="27"/>
    </row>
    <row r="67" spans="3:21" s="8" customFormat="1" x14ac:dyDescent="0.2">
      <c r="C67"/>
      <c r="D67"/>
      <c r="E67"/>
      <c r="F67"/>
      <c r="G67"/>
      <c r="H67"/>
      <c r="I67"/>
      <c r="J67"/>
      <c r="K67"/>
      <c r="L67"/>
      <c r="M67"/>
      <c r="N67"/>
      <c r="O67"/>
      <c r="P67" s="27"/>
      <c r="Q67" s="27"/>
      <c r="R67" s="27"/>
      <c r="S67" s="27"/>
      <c r="T67" s="27"/>
      <c r="U67" s="27"/>
    </row>
    <row r="68" spans="3:21" s="8" customFormat="1" x14ac:dyDescent="0.2">
      <c r="C68"/>
      <c r="D68"/>
      <c r="E68"/>
      <c r="F68"/>
      <c r="G68"/>
      <c r="H68"/>
      <c r="I68"/>
      <c r="J68"/>
      <c r="K68"/>
      <c r="L68"/>
      <c r="M68"/>
      <c r="N68"/>
      <c r="O68"/>
      <c r="P68" s="27"/>
      <c r="Q68" s="27"/>
      <c r="R68" s="27"/>
      <c r="S68" s="27"/>
      <c r="T68" s="27"/>
      <c r="U68" s="27"/>
    </row>
    <row r="69" spans="3:21" s="8" customFormat="1" x14ac:dyDescent="0.2">
      <c r="C69"/>
      <c r="D69"/>
      <c r="E69"/>
      <c r="F69"/>
      <c r="G69"/>
      <c r="H69"/>
      <c r="I69"/>
      <c r="J69"/>
      <c r="K69"/>
      <c r="L69"/>
      <c r="M69"/>
      <c r="N69"/>
      <c r="O69"/>
      <c r="P69" s="27"/>
      <c r="Q69" s="27"/>
      <c r="R69" s="27"/>
      <c r="S69" s="27"/>
      <c r="T69" s="27"/>
      <c r="U69" s="27"/>
    </row>
    <row r="70" spans="3:21" s="8" customFormat="1" x14ac:dyDescent="0.2">
      <c r="C70"/>
      <c r="D70"/>
      <c r="E70"/>
      <c r="F70"/>
      <c r="G70"/>
      <c r="H70"/>
      <c r="I70"/>
      <c r="J70"/>
      <c r="K70"/>
      <c r="L70"/>
      <c r="M70"/>
      <c r="N70"/>
      <c r="O70"/>
      <c r="P70" s="27"/>
      <c r="Q70" s="27"/>
      <c r="R70" s="27"/>
      <c r="S70" s="27"/>
      <c r="T70" s="27"/>
      <c r="U70" s="27"/>
    </row>
    <row r="71" spans="3:21" s="8" customFormat="1" x14ac:dyDescent="0.2">
      <c r="C71"/>
      <c r="D71"/>
      <c r="E71"/>
      <c r="F71"/>
      <c r="G71"/>
      <c r="H71"/>
      <c r="I71"/>
      <c r="J71"/>
      <c r="K71"/>
      <c r="L71"/>
      <c r="M71"/>
      <c r="N71"/>
      <c r="O71"/>
      <c r="P71" s="27"/>
      <c r="Q71" s="27"/>
      <c r="R71" s="27"/>
      <c r="S71" s="27"/>
      <c r="T71" s="27"/>
      <c r="U71" s="27"/>
    </row>
    <row r="72" spans="3:21" s="8" customFormat="1" x14ac:dyDescent="0.2">
      <c r="C72"/>
      <c r="D72"/>
      <c r="E72"/>
      <c r="F72"/>
      <c r="G72"/>
      <c r="H72"/>
      <c r="I72"/>
      <c r="J72"/>
      <c r="K72"/>
      <c r="L72"/>
      <c r="M72"/>
      <c r="N72"/>
      <c r="O72"/>
      <c r="P72" s="27"/>
      <c r="Q72" s="27"/>
      <c r="R72" s="27"/>
      <c r="S72" s="27"/>
      <c r="T72" s="27"/>
      <c r="U72" s="27"/>
    </row>
    <row r="73" spans="3:21" s="8" customFormat="1" x14ac:dyDescent="0.2">
      <c r="C73"/>
      <c r="D73"/>
      <c r="E73"/>
      <c r="F73"/>
      <c r="G73"/>
      <c r="H73"/>
      <c r="I73"/>
      <c r="J73"/>
      <c r="K73"/>
      <c r="L73"/>
      <c r="M73"/>
      <c r="N73"/>
      <c r="O73"/>
      <c r="P73" s="27"/>
      <c r="Q73" s="27"/>
      <c r="R73" s="27"/>
      <c r="S73" s="27"/>
      <c r="T73" s="27"/>
      <c r="U73" s="27"/>
    </row>
    <row r="74" spans="3:21" s="8" customFormat="1" x14ac:dyDescent="0.2">
      <c r="C74"/>
      <c r="D74"/>
      <c r="E74"/>
      <c r="F74"/>
      <c r="G74"/>
      <c r="H74"/>
      <c r="I74"/>
      <c r="J74"/>
      <c r="K74"/>
      <c r="L74"/>
      <c r="M74"/>
      <c r="N74"/>
      <c r="O74"/>
      <c r="P74" s="27"/>
      <c r="Q74" s="27"/>
      <c r="R74" s="27"/>
      <c r="S74" s="27"/>
      <c r="T74" s="27"/>
      <c r="U74" s="27"/>
    </row>
    <row r="75" spans="3:21" s="8" customFormat="1" x14ac:dyDescent="0.2">
      <c r="C75"/>
      <c r="D75"/>
      <c r="E75"/>
      <c r="F75"/>
      <c r="G75"/>
      <c r="H75"/>
      <c r="I75"/>
      <c r="J75"/>
      <c r="K75"/>
      <c r="L75"/>
      <c r="M75"/>
      <c r="N75"/>
      <c r="O75"/>
      <c r="P75" s="27"/>
      <c r="Q75" s="27"/>
      <c r="R75" s="27"/>
      <c r="S75" s="27"/>
      <c r="T75" s="27"/>
      <c r="U75" s="27"/>
    </row>
    <row r="76" spans="3:21" s="8" customFormat="1" x14ac:dyDescent="0.2">
      <c r="C76"/>
      <c r="D76"/>
      <c r="E76"/>
      <c r="F76"/>
      <c r="G76"/>
      <c r="H76"/>
      <c r="I76"/>
      <c r="J76"/>
      <c r="K76"/>
      <c r="L76"/>
      <c r="M76"/>
      <c r="N76"/>
      <c r="O76"/>
      <c r="P76" s="27"/>
      <c r="Q76" s="27"/>
      <c r="R76" s="27"/>
      <c r="S76" s="27"/>
      <c r="T76" s="27"/>
      <c r="U76" s="27"/>
    </row>
    <row r="77" spans="3:21" s="8" customFormat="1" x14ac:dyDescent="0.2">
      <c r="C77"/>
      <c r="D77"/>
      <c r="E77"/>
      <c r="F77"/>
      <c r="G77"/>
      <c r="H77"/>
      <c r="I77"/>
      <c r="J77"/>
      <c r="K77"/>
      <c r="L77"/>
      <c r="M77"/>
      <c r="N77"/>
      <c r="O77"/>
      <c r="P77" s="27"/>
      <c r="Q77" s="27"/>
      <c r="R77" s="27"/>
      <c r="S77" s="27"/>
      <c r="T77" s="27"/>
      <c r="U77" s="27"/>
    </row>
    <row r="78" spans="3:21" s="8" customFormat="1" x14ac:dyDescent="0.2">
      <c r="C78"/>
      <c r="D78"/>
      <c r="E78"/>
      <c r="F78"/>
      <c r="G78"/>
      <c r="H78"/>
      <c r="I78"/>
      <c r="J78"/>
      <c r="K78"/>
      <c r="L78"/>
      <c r="M78"/>
      <c r="N78"/>
      <c r="O78"/>
      <c r="P78" s="27"/>
      <c r="Q78" s="27"/>
      <c r="R78" s="27"/>
      <c r="S78" s="27"/>
      <c r="T78" s="27"/>
      <c r="U78" s="27"/>
    </row>
    <row r="79" spans="3:21" s="8" customFormat="1" x14ac:dyDescent="0.2">
      <c r="C79"/>
      <c r="D79"/>
      <c r="E79"/>
      <c r="F79"/>
      <c r="G79"/>
      <c r="H79"/>
      <c r="I79"/>
      <c r="J79"/>
      <c r="K79"/>
      <c r="L79"/>
      <c r="M79"/>
      <c r="N79"/>
      <c r="O79"/>
      <c r="P79" s="27"/>
      <c r="Q79" s="27"/>
      <c r="R79" s="27"/>
      <c r="S79" s="27"/>
      <c r="T79" s="27"/>
      <c r="U79" s="27"/>
    </row>
    <row r="80" spans="3:21" s="8" customFormat="1" x14ac:dyDescent="0.2">
      <c r="C80"/>
      <c r="D80"/>
      <c r="E80"/>
      <c r="F80"/>
      <c r="G80"/>
      <c r="H80"/>
      <c r="I80"/>
      <c r="J80"/>
      <c r="K80"/>
      <c r="L80"/>
      <c r="M80"/>
      <c r="N80"/>
      <c r="O80"/>
      <c r="P80" s="27"/>
      <c r="Q80" s="27"/>
      <c r="R80" s="27"/>
      <c r="S80" s="27"/>
      <c r="T80" s="27"/>
      <c r="U80" s="27"/>
    </row>
    <row r="81" spans="3:21" s="8" customFormat="1" x14ac:dyDescent="0.2">
      <c r="C81"/>
      <c r="D81"/>
      <c r="E81"/>
      <c r="F81"/>
      <c r="G81"/>
      <c r="H81"/>
      <c r="I81"/>
      <c r="J81"/>
      <c r="K81"/>
      <c r="L81"/>
      <c r="M81"/>
      <c r="N81"/>
      <c r="O81"/>
      <c r="P81" s="27"/>
      <c r="Q81" s="27"/>
      <c r="R81" s="27"/>
      <c r="S81" s="27"/>
      <c r="T81" s="27"/>
      <c r="U81" s="27"/>
    </row>
    <row r="82" spans="3:21" s="8" customFormat="1" x14ac:dyDescent="0.2">
      <c r="C82"/>
      <c r="D82"/>
      <c r="E82"/>
      <c r="F82"/>
      <c r="G82"/>
      <c r="H82"/>
      <c r="I82"/>
      <c r="J82"/>
      <c r="K82"/>
      <c r="L82"/>
      <c r="M82"/>
      <c r="N82"/>
      <c r="O82"/>
      <c r="P82" s="27"/>
      <c r="Q82" s="27"/>
      <c r="R82" s="27"/>
      <c r="S82" s="27"/>
      <c r="T82" s="27"/>
      <c r="U82" s="27"/>
    </row>
    <row r="83" spans="3:21" s="8" customFormat="1" x14ac:dyDescent="0.2">
      <c r="C83"/>
      <c r="D83"/>
      <c r="E83"/>
      <c r="F83"/>
      <c r="G83"/>
      <c r="H83"/>
      <c r="I83"/>
      <c r="J83"/>
      <c r="K83"/>
      <c r="L83"/>
      <c r="M83"/>
      <c r="N83"/>
      <c r="O83"/>
      <c r="P83" s="27"/>
      <c r="Q83" s="27"/>
      <c r="R83" s="27"/>
      <c r="S83" s="27"/>
      <c r="T83" s="27"/>
      <c r="U83" s="27"/>
    </row>
    <row r="84" spans="3:21" s="8" customFormat="1" x14ac:dyDescent="0.2">
      <c r="C84"/>
      <c r="D84"/>
      <c r="E84"/>
      <c r="F84"/>
      <c r="G84"/>
      <c r="H84"/>
      <c r="I84"/>
      <c r="J84"/>
      <c r="K84"/>
      <c r="L84"/>
      <c r="M84"/>
      <c r="N84"/>
      <c r="O84"/>
      <c r="P84" s="27"/>
      <c r="Q84" s="27"/>
      <c r="R84" s="27"/>
      <c r="S84" s="27"/>
      <c r="T84" s="27"/>
      <c r="U84" s="27"/>
    </row>
    <row r="85" spans="3:21" s="8" customFormat="1" x14ac:dyDescent="0.2">
      <c r="C85"/>
      <c r="D85"/>
      <c r="E85"/>
      <c r="F85"/>
      <c r="G85"/>
      <c r="H85"/>
      <c r="I85"/>
      <c r="J85"/>
      <c r="K85"/>
      <c r="L85"/>
      <c r="M85"/>
      <c r="N85"/>
      <c r="O85"/>
      <c r="P85" s="27"/>
      <c r="Q85" s="27"/>
      <c r="R85" s="27"/>
      <c r="S85" s="27"/>
      <c r="T85" s="27"/>
      <c r="U85" s="27"/>
    </row>
    <row r="86" spans="3:21" s="8" customFormat="1" x14ac:dyDescent="0.2">
      <c r="C86"/>
      <c r="D86"/>
      <c r="E86"/>
      <c r="F86"/>
      <c r="G86"/>
      <c r="H86"/>
      <c r="I86"/>
      <c r="J86"/>
      <c r="K86"/>
      <c r="L86"/>
      <c r="M86"/>
      <c r="N86"/>
      <c r="O86"/>
      <c r="P86" s="27"/>
      <c r="Q86" s="27"/>
      <c r="R86" s="27"/>
      <c r="S86" s="27"/>
      <c r="T86" s="27"/>
      <c r="U86" s="27"/>
    </row>
    <row r="87" spans="3:21" s="8" customFormat="1" x14ac:dyDescent="0.2">
      <c r="C87"/>
      <c r="D87"/>
      <c r="E87"/>
      <c r="F87"/>
      <c r="G87"/>
      <c r="H87"/>
      <c r="I87"/>
      <c r="J87"/>
      <c r="K87"/>
      <c r="L87"/>
      <c r="M87"/>
      <c r="N87"/>
      <c r="O87"/>
      <c r="P87" s="27"/>
      <c r="Q87" s="27"/>
      <c r="R87" s="27"/>
      <c r="S87" s="27"/>
      <c r="T87" s="27"/>
      <c r="U87" s="27"/>
    </row>
    <row r="88" spans="3:21" s="8" customFormat="1" x14ac:dyDescent="0.2">
      <c r="C88"/>
      <c r="D88"/>
      <c r="E88"/>
      <c r="F88"/>
      <c r="G88"/>
      <c r="H88"/>
      <c r="I88"/>
      <c r="J88"/>
      <c r="K88"/>
      <c r="L88"/>
      <c r="M88"/>
      <c r="N88"/>
      <c r="O88"/>
      <c r="P88" s="27"/>
      <c r="Q88" s="27"/>
      <c r="R88" s="27"/>
      <c r="S88" s="27"/>
      <c r="T88" s="27"/>
      <c r="U88" s="27"/>
    </row>
    <row r="89" spans="3:21" s="8" customFormat="1" x14ac:dyDescent="0.2">
      <c r="C89"/>
      <c r="D89"/>
      <c r="E89"/>
      <c r="F89"/>
      <c r="G89"/>
      <c r="H89"/>
      <c r="I89"/>
      <c r="J89"/>
      <c r="K89"/>
      <c r="L89"/>
      <c r="M89"/>
      <c r="N89"/>
      <c r="O89"/>
      <c r="P89" s="27"/>
      <c r="Q89" s="27"/>
      <c r="R89" s="27"/>
      <c r="S89" s="27"/>
      <c r="T89" s="27"/>
      <c r="U89" s="27"/>
    </row>
    <row r="90" spans="3:21" s="8" customFormat="1" x14ac:dyDescent="0.2">
      <c r="C90"/>
      <c r="D90"/>
      <c r="E90"/>
      <c r="F90"/>
      <c r="G90"/>
      <c r="H90"/>
      <c r="I90"/>
      <c r="J90"/>
      <c r="K90"/>
      <c r="L90"/>
      <c r="M90"/>
      <c r="N90"/>
      <c r="O90"/>
      <c r="P90" s="27"/>
      <c r="Q90" s="27"/>
      <c r="R90" s="27"/>
      <c r="S90" s="27"/>
      <c r="T90" s="27"/>
      <c r="U90" s="27"/>
    </row>
    <row r="91" spans="3:21" s="8" customFormat="1" x14ac:dyDescent="0.2">
      <c r="C91"/>
      <c r="D91"/>
      <c r="E91"/>
      <c r="F91"/>
      <c r="G91"/>
      <c r="H91"/>
      <c r="I91"/>
      <c r="J91"/>
      <c r="K91"/>
      <c r="L91"/>
      <c r="M91"/>
      <c r="N91"/>
      <c r="O91"/>
      <c r="P91" s="27"/>
      <c r="Q91" s="27"/>
      <c r="R91" s="27"/>
      <c r="S91" s="27"/>
      <c r="T91" s="27"/>
      <c r="U91" s="27"/>
    </row>
    <row r="92" spans="3:21" s="8" customFormat="1" ht="13.5" thickBot="1" x14ac:dyDescent="0.25">
      <c r="C92" s="56"/>
      <c r="D92" s="57"/>
      <c r="E92" s="57"/>
      <c r="F92" s="57"/>
      <c r="G92" s="57"/>
      <c r="H92" s="57"/>
      <c r="I92" s="57"/>
      <c r="J92" s="57"/>
      <c r="K92" s="57"/>
      <c r="L92" s="57"/>
      <c r="M92" s="57"/>
      <c r="N92" s="57"/>
      <c r="O92" s="58"/>
      <c r="P92" s="29"/>
      <c r="Q92"/>
      <c r="R92"/>
      <c r="S92"/>
      <c r="T92"/>
    </row>
    <row r="93" spans="3:21" ht="21" thickTop="1" x14ac:dyDescent="0.2">
      <c r="C93" s="59"/>
      <c r="D93" s="612" t="s">
        <v>49</v>
      </c>
      <c r="E93" s="613"/>
      <c r="F93" s="613"/>
      <c r="G93" s="613"/>
      <c r="H93" s="613"/>
      <c r="I93" s="613"/>
      <c r="J93" s="613"/>
      <c r="K93" s="613"/>
      <c r="L93" s="613"/>
      <c r="M93" s="613"/>
      <c r="N93" s="613"/>
      <c r="O93" s="15"/>
      <c r="P93" s="29"/>
    </row>
    <row r="94" spans="3:21" ht="9.9499999999999993" customHeight="1" x14ac:dyDescent="0.2">
      <c r="C94" s="59"/>
      <c r="D94" s="10"/>
      <c r="E94" s="10"/>
      <c r="F94" s="10"/>
      <c r="G94" s="10"/>
      <c r="H94" s="10"/>
      <c r="I94" s="10"/>
      <c r="J94" s="10"/>
      <c r="K94" s="10"/>
      <c r="L94" s="10"/>
      <c r="M94" s="10"/>
      <c r="N94" s="10"/>
      <c r="O94" s="15"/>
      <c r="P94" s="29"/>
    </row>
    <row r="95" spans="3:21" ht="16.5" x14ac:dyDescent="0.3">
      <c r="C95" s="60"/>
      <c r="D95" s="123" t="s">
        <v>97</v>
      </c>
      <c r="E95" s="124"/>
      <c r="F95" s="124"/>
      <c r="G95" s="124"/>
      <c r="H95" s="124"/>
      <c r="I95" s="124"/>
      <c r="J95" s="124"/>
      <c r="K95" s="124"/>
      <c r="L95" s="124"/>
      <c r="M95" s="124"/>
      <c r="N95" s="124"/>
      <c r="O95" s="132"/>
      <c r="P95" s="29"/>
    </row>
    <row r="96" spans="3:21" ht="14.25" x14ac:dyDescent="0.25">
      <c r="C96" s="60"/>
      <c r="D96" s="125" t="s">
        <v>88</v>
      </c>
      <c r="E96" s="124"/>
      <c r="F96" s="124"/>
      <c r="G96" s="124"/>
      <c r="H96" s="124"/>
      <c r="I96" s="124"/>
      <c r="J96" s="124"/>
      <c r="K96" s="124"/>
      <c r="L96" s="124"/>
      <c r="M96" s="124"/>
      <c r="N96" s="124"/>
      <c r="O96" s="132"/>
      <c r="P96" s="29"/>
    </row>
    <row r="97" spans="3:16" ht="5.0999999999999996" customHeight="1" x14ac:dyDescent="0.3">
      <c r="C97" s="60"/>
      <c r="D97" s="126"/>
      <c r="E97" s="124"/>
      <c r="F97" s="124"/>
      <c r="G97" s="124"/>
      <c r="H97" s="124"/>
      <c r="I97" s="124"/>
      <c r="J97" s="124"/>
      <c r="K97" s="124"/>
      <c r="L97" s="124"/>
      <c r="M97" s="124"/>
      <c r="N97" s="124"/>
      <c r="O97" s="132"/>
      <c r="P97" s="29"/>
    </row>
    <row r="98" spans="3:16" ht="20.100000000000001" customHeight="1" x14ac:dyDescent="0.3">
      <c r="C98" s="60"/>
      <c r="D98" s="126" t="s">
        <v>89</v>
      </c>
      <c r="E98" s="124"/>
      <c r="F98" s="124"/>
      <c r="G98" s="124"/>
      <c r="H98" s="124"/>
      <c r="I98" s="124"/>
      <c r="J98" s="124"/>
      <c r="K98" s="124"/>
      <c r="L98" s="124"/>
      <c r="M98" s="124"/>
      <c r="N98" s="124"/>
      <c r="O98" s="132"/>
      <c r="P98" s="29"/>
    </row>
    <row r="99" spans="3:16" ht="15.95" customHeight="1" x14ac:dyDescent="0.25">
      <c r="C99" s="60"/>
      <c r="D99" s="805" t="s">
        <v>92</v>
      </c>
      <c r="E99" s="805"/>
      <c r="F99" s="124"/>
      <c r="G99" s="131" t="s">
        <v>90</v>
      </c>
      <c r="H99" s="124"/>
      <c r="I99" s="124"/>
      <c r="J99" s="124"/>
      <c r="K99" s="124"/>
      <c r="L99" s="124"/>
      <c r="M99" s="124"/>
      <c r="N99" s="124"/>
      <c r="O99" s="132"/>
      <c r="P99" s="29"/>
    </row>
    <row r="100" spans="3:16" ht="14.25" x14ac:dyDescent="0.25">
      <c r="C100" s="60"/>
      <c r="D100" s="792" t="s">
        <v>91</v>
      </c>
      <c r="E100" s="792"/>
      <c r="F100" s="124"/>
      <c r="G100" s="131" t="s">
        <v>261</v>
      </c>
      <c r="H100" s="131"/>
      <c r="I100" s="124"/>
      <c r="J100" s="124"/>
      <c r="K100" s="124"/>
      <c r="L100" s="124"/>
      <c r="M100" s="124"/>
      <c r="N100" s="124"/>
      <c r="O100" s="132"/>
      <c r="P100" s="29"/>
    </row>
    <row r="101" spans="3:16" ht="14.25" x14ac:dyDescent="0.25">
      <c r="C101" s="60"/>
      <c r="D101" s="792" t="s">
        <v>262</v>
      </c>
      <c r="E101" s="792"/>
      <c r="F101" s="124"/>
      <c r="G101" s="131" t="s">
        <v>337</v>
      </c>
      <c r="H101" s="131"/>
      <c r="I101" s="124"/>
      <c r="J101" s="124"/>
      <c r="K101" s="124"/>
      <c r="L101" s="124"/>
      <c r="M101" s="124"/>
      <c r="N101" s="124"/>
      <c r="O101" s="132"/>
      <c r="P101" s="29"/>
    </row>
    <row r="102" spans="3:16" ht="15.95" customHeight="1" x14ac:dyDescent="0.25">
      <c r="C102" s="60"/>
      <c r="D102" s="805" t="s">
        <v>93</v>
      </c>
      <c r="E102" s="805"/>
      <c r="F102" s="124"/>
      <c r="G102" s="131" t="s">
        <v>94</v>
      </c>
      <c r="H102" s="131"/>
      <c r="I102" s="124"/>
      <c r="J102" s="124"/>
      <c r="K102" s="124"/>
      <c r="L102" s="124"/>
      <c r="M102" s="124"/>
      <c r="N102" s="124"/>
      <c r="O102" s="132"/>
      <c r="P102" s="29"/>
    </row>
    <row r="103" spans="3:16" ht="14.25" x14ac:dyDescent="0.25">
      <c r="C103" s="60"/>
      <c r="D103" s="792" t="s">
        <v>91</v>
      </c>
      <c r="E103" s="792"/>
      <c r="F103" s="124"/>
      <c r="G103" s="131" t="s">
        <v>95</v>
      </c>
      <c r="H103" s="131"/>
      <c r="I103" s="124"/>
      <c r="J103" s="124"/>
      <c r="K103" s="124"/>
      <c r="L103" s="124"/>
      <c r="M103" s="124"/>
      <c r="N103" s="124"/>
      <c r="O103" s="132"/>
      <c r="P103" s="29"/>
    </row>
    <row r="104" spans="3:16" ht="14.25" x14ac:dyDescent="0.25">
      <c r="C104" s="60"/>
      <c r="D104" s="127"/>
      <c r="E104" s="128"/>
      <c r="F104" s="124"/>
      <c r="G104" s="131"/>
      <c r="H104" s="131"/>
      <c r="I104" s="124"/>
      <c r="J104" s="124"/>
      <c r="K104" s="124"/>
      <c r="L104" s="124"/>
      <c r="M104" s="124"/>
      <c r="N104" s="124"/>
      <c r="O104" s="132"/>
      <c r="P104" s="29"/>
    </row>
    <row r="105" spans="3:16" ht="16.5" customHeight="1" x14ac:dyDescent="0.3">
      <c r="C105" s="60"/>
      <c r="D105" s="126" t="s">
        <v>66</v>
      </c>
      <c r="E105" s="129"/>
      <c r="F105" s="124"/>
      <c r="G105" s="124"/>
      <c r="H105" s="131"/>
      <c r="I105" s="124"/>
      <c r="J105" s="124"/>
      <c r="K105" s="124"/>
      <c r="L105" s="124"/>
      <c r="M105" s="124"/>
      <c r="N105" s="124"/>
      <c r="O105" s="132"/>
      <c r="P105" s="29"/>
    </row>
    <row r="106" spans="3:16" ht="14.25" x14ac:dyDescent="0.25">
      <c r="C106" s="60"/>
      <c r="D106" s="125" t="s">
        <v>67</v>
      </c>
      <c r="E106" s="129"/>
      <c r="F106" s="124"/>
      <c r="G106" s="124"/>
      <c r="H106" s="131"/>
      <c r="I106" s="124"/>
      <c r="J106" s="124"/>
      <c r="K106" s="124"/>
      <c r="L106" s="124"/>
      <c r="M106" s="124"/>
      <c r="N106" s="124"/>
      <c r="O106" s="132"/>
      <c r="P106" s="29"/>
    </row>
    <row r="107" spans="3:16" ht="12" customHeight="1" x14ac:dyDescent="0.25">
      <c r="C107" s="62"/>
      <c r="D107" s="125" t="s">
        <v>96</v>
      </c>
      <c r="E107" s="130"/>
      <c r="F107" s="17"/>
      <c r="G107" s="17"/>
      <c r="H107" s="131"/>
      <c r="I107" s="17"/>
      <c r="J107" s="17"/>
      <c r="K107" s="17"/>
      <c r="L107" s="17"/>
      <c r="M107" s="17"/>
      <c r="N107" s="17"/>
      <c r="O107" s="133"/>
      <c r="P107" s="29"/>
    </row>
    <row r="108" spans="3:16" ht="14.25" x14ac:dyDescent="0.25">
      <c r="C108" s="62"/>
      <c r="D108" s="125" t="s">
        <v>99</v>
      </c>
      <c r="E108" s="17"/>
      <c r="F108" s="17"/>
      <c r="G108" s="17"/>
      <c r="H108" s="17"/>
      <c r="I108" s="17"/>
      <c r="J108" s="17"/>
      <c r="K108" s="17"/>
      <c r="L108" s="17"/>
      <c r="M108" s="17"/>
      <c r="N108" s="17"/>
      <c r="O108" s="133"/>
    </row>
    <row r="109" spans="3:16" ht="5.0999999999999996" customHeight="1" x14ac:dyDescent="0.25">
      <c r="C109" s="62"/>
      <c r="D109" s="129"/>
      <c r="E109" s="17"/>
      <c r="F109" s="17"/>
      <c r="G109" s="17"/>
      <c r="H109" s="17"/>
      <c r="I109" s="17"/>
      <c r="J109" s="17"/>
      <c r="K109" s="17"/>
      <c r="L109" s="17"/>
      <c r="M109" s="17"/>
      <c r="N109" s="17"/>
      <c r="O109" s="133"/>
    </row>
    <row r="110" spans="3:16" ht="16.5" customHeight="1" x14ac:dyDescent="0.2">
      <c r="C110" s="750" t="s">
        <v>98</v>
      </c>
      <c r="D110" s="751"/>
      <c r="E110" s="751"/>
      <c r="F110" s="751"/>
      <c r="G110" s="751"/>
      <c r="H110" s="751"/>
      <c r="I110" s="751"/>
      <c r="J110" s="751"/>
      <c r="K110" s="751"/>
      <c r="L110" s="751"/>
      <c r="M110" s="751"/>
      <c r="N110" s="751"/>
      <c r="O110" s="752"/>
    </row>
    <row r="111" spans="3:16" x14ac:dyDescent="0.2">
      <c r="C111" s="753"/>
      <c r="D111" s="754"/>
      <c r="E111" s="754"/>
      <c r="F111" s="754"/>
      <c r="G111" s="754"/>
      <c r="H111" s="754"/>
      <c r="I111" s="754"/>
      <c r="J111" s="754"/>
      <c r="K111" s="754"/>
      <c r="L111" s="754"/>
      <c r="M111" s="754"/>
      <c r="N111" s="754"/>
      <c r="O111" s="755"/>
    </row>
    <row r="112" spans="3:16" ht="13.5" thickBot="1" x14ac:dyDescent="0.25">
      <c r="C112" s="56"/>
      <c r="D112" s="141"/>
      <c r="E112" s="141"/>
      <c r="F112" s="141"/>
      <c r="G112" s="141"/>
      <c r="H112" s="141"/>
      <c r="I112" s="141"/>
      <c r="J112" s="141"/>
      <c r="K112" s="141"/>
      <c r="L112" s="141"/>
      <c r="M112" s="141"/>
      <c r="N112" s="141"/>
      <c r="O112" s="58"/>
    </row>
    <row r="113" spans="3:15" ht="21.75" thickTop="1" thickBot="1" x14ac:dyDescent="0.25">
      <c r="C113" s="59"/>
      <c r="D113" s="787" t="s">
        <v>71</v>
      </c>
      <c r="E113" s="788"/>
      <c r="F113" s="789"/>
      <c r="G113" s="10"/>
      <c r="H113" s="10"/>
      <c r="I113" s="10"/>
      <c r="J113" s="10"/>
      <c r="K113" s="10"/>
      <c r="L113" s="10"/>
      <c r="M113" s="10"/>
      <c r="N113" s="10"/>
      <c r="O113" s="15"/>
    </row>
    <row r="114" spans="3:15" ht="13.5" thickTop="1" x14ac:dyDescent="0.2">
      <c r="C114" s="59"/>
      <c r="D114" s="10"/>
      <c r="E114" s="10"/>
      <c r="F114" s="10"/>
      <c r="G114" s="10"/>
      <c r="H114" s="10"/>
      <c r="I114" s="10"/>
      <c r="J114" s="10"/>
      <c r="K114" s="10"/>
      <c r="L114" s="10"/>
      <c r="M114" s="10"/>
      <c r="N114" s="10"/>
      <c r="O114" s="15"/>
    </row>
    <row r="115" spans="3:15" x14ac:dyDescent="0.2">
      <c r="C115" s="59"/>
      <c r="D115" s="10"/>
      <c r="E115" s="10"/>
      <c r="F115" s="10"/>
      <c r="G115" s="10"/>
      <c r="H115" s="10"/>
      <c r="I115" s="10"/>
      <c r="J115" s="10"/>
      <c r="K115" s="10"/>
      <c r="L115" s="10"/>
      <c r="M115" s="10"/>
      <c r="N115" s="10"/>
      <c r="O115" s="15"/>
    </row>
    <row r="116" spans="3:15" x14ac:dyDescent="0.2">
      <c r="C116" s="59"/>
      <c r="D116" s="10"/>
      <c r="E116" s="10"/>
      <c r="F116" s="10"/>
      <c r="G116" s="10"/>
      <c r="H116" s="10"/>
      <c r="I116" s="10"/>
      <c r="J116" s="10"/>
      <c r="K116" s="10"/>
      <c r="L116" s="10"/>
      <c r="M116" s="10"/>
      <c r="N116" s="10"/>
      <c r="O116" s="15"/>
    </row>
    <row r="117" spans="3:15" x14ac:dyDescent="0.2">
      <c r="C117" s="59"/>
      <c r="D117" s="10"/>
      <c r="E117" s="10"/>
      <c r="F117" s="10"/>
      <c r="G117" s="10"/>
      <c r="H117" s="10"/>
      <c r="I117" s="10"/>
      <c r="J117" s="10"/>
      <c r="K117" s="10"/>
      <c r="L117" s="10"/>
      <c r="M117" s="10"/>
      <c r="N117" s="10"/>
      <c r="O117" s="15"/>
    </row>
    <row r="118" spans="3:15" ht="8.25" customHeight="1" x14ac:dyDescent="0.2">
      <c r="C118" s="59"/>
      <c r="D118" s="10"/>
      <c r="E118" s="10"/>
      <c r="F118" s="10"/>
      <c r="G118" s="10"/>
      <c r="H118" s="10"/>
      <c r="I118" s="10"/>
      <c r="J118" s="10"/>
      <c r="K118" s="10"/>
      <c r="L118" s="10"/>
      <c r="M118" s="10"/>
      <c r="N118" s="10"/>
      <c r="O118" s="15"/>
    </row>
    <row r="119" spans="3:15" ht="7.5" customHeight="1" x14ac:dyDescent="0.2">
      <c r="C119" s="59"/>
      <c r="D119" s="10"/>
      <c r="E119" s="10"/>
      <c r="F119" s="10"/>
      <c r="G119" s="10"/>
      <c r="H119" s="10"/>
      <c r="I119" s="10"/>
      <c r="J119" s="10"/>
      <c r="K119" s="10"/>
      <c r="L119" s="10"/>
      <c r="M119" s="10"/>
      <c r="N119" s="10"/>
      <c r="O119" s="15"/>
    </row>
    <row r="120" spans="3:15" ht="10.5" customHeight="1" x14ac:dyDescent="0.2">
      <c r="C120" s="59"/>
      <c r="D120" s="10"/>
      <c r="E120" s="10"/>
      <c r="F120" s="10"/>
      <c r="G120" s="10"/>
      <c r="H120" s="10"/>
      <c r="I120" s="10"/>
      <c r="J120" s="10"/>
      <c r="K120" s="10"/>
      <c r="L120" s="10"/>
      <c r="M120" s="10"/>
      <c r="N120" s="10"/>
      <c r="O120" s="15"/>
    </row>
    <row r="121" spans="3:15" x14ac:dyDescent="0.2">
      <c r="C121" s="59"/>
      <c r="D121" s="10"/>
      <c r="E121" s="10"/>
      <c r="F121" s="10"/>
      <c r="G121" s="10"/>
      <c r="H121" s="10"/>
      <c r="I121" s="10"/>
      <c r="J121" s="10"/>
      <c r="K121" s="10"/>
      <c r="L121" s="10"/>
      <c r="M121" s="10"/>
      <c r="N121" s="10"/>
      <c r="O121" s="15"/>
    </row>
    <row r="122" spans="3:15" x14ac:dyDescent="0.2">
      <c r="C122" s="59"/>
      <c r="D122" s="10"/>
      <c r="E122" s="10"/>
      <c r="F122" s="10"/>
      <c r="G122" s="10"/>
      <c r="H122" s="10"/>
      <c r="I122" s="10"/>
      <c r="J122" s="10"/>
      <c r="K122" s="10"/>
      <c r="L122" s="10"/>
      <c r="M122" s="10"/>
      <c r="N122" s="10"/>
      <c r="O122" s="15"/>
    </row>
    <row r="123" spans="3:15" x14ac:dyDescent="0.2">
      <c r="C123" s="59"/>
      <c r="D123" s="10"/>
      <c r="E123" s="10"/>
      <c r="F123" s="10"/>
      <c r="G123" s="10"/>
      <c r="H123" s="10"/>
      <c r="I123" s="10"/>
      <c r="J123" s="10"/>
      <c r="K123" s="10"/>
      <c r="L123" s="10"/>
      <c r="M123" s="10"/>
      <c r="N123" s="10"/>
      <c r="O123" s="15"/>
    </row>
    <row r="124" spans="3:15" ht="17.25" x14ac:dyDescent="0.3">
      <c r="C124" s="59"/>
      <c r="D124" s="142"/>
      <c r="E124" s="142"/>
      <c r="F124" s="142"/>
      <c r="G124" s="142"/>
      <c r="H124" s="142"/>
      <c r="I124" s="142"/>
      <c r="J124" s="142"/>
      <c r="K124" s="142"/>
      <c r="L124" s="142"/>
      <c r="M124" s="142"/>
      <c r="N124" s="142"/>
      <c r="O124" s="15"/>
    </row>
    <row r="125" spans="3:15" ht="20.25" x14ac:dyDescent="0.2">
      <c r="C125" s="697" t="s">
        <v>114</v>
      </c>
      <c r="D125" s="681"/>
      <c r="E125" s="681"/>
      <c r="F125" s="681"/>
      <c r="G125" s="681"/>
      <c r="H125" s="681"/>
      <c r="I125" s="681"/>
      <c r="J125" s="681"/>
      <c r="K125" s="681"/>
      <c r="L125" s="681"/>
      <c r="M125" s="681"/>
      <c r="N125" s="681"/>
      <c r="O125" s="698"/>
    </row>
    <row r="126" spans="3:15" x14ac:dyDescent="0.2">
      <c r="C126" s="59"/>
      <c r="D126" s="10"/>
      <c r="E126" s="10"/>
      <c r="F126" s="10"/>
      <c r="G126" s="10"/>
      <c r="H126" s="10"/>
      <c r="I126" s="10"/>
      <c r="J126" s="10"/>
      <c r="K126" s="10"/>
      <c r="L126" s="10"/>
      <c r="M126" s="10"/>
      <c r="N126" s="10"/>
      <c r="O126" s="15"/>
    </row>
    <row r="127" spans="3:15" x14ac:dyDescent="0.2">
      <c r="C127" s="143"/>
      <c r="D127" s="65"/>
      <c r="E127" s="65"/>
      <c r="F127" s="65"/>
      <c r="G127" s="65"/>
      <c r="H127" s="65"/>
      <c r="I127" s="65"/>
      <c r="J127" s="65"/>
      <c r="K127" s="65"/>
      <c r="L127" s="65"/>
      <c r="M127" s="65"/>
      <c r="N127" s="65"/>
      <c r="O127" s="144"/>
    </row>
  </sheetData>
  <sheetProtection password="CF58" sheet="1" scenarios="1"/>
  <mergeCells count="19">
    <mergeCell ref="D4:E4"/>
    <mergeCell ref="D8:E8"/>
    <mergeCell ref="D6:G6"/>
    <mergeCell ref="D29:G29"/>
    <mergeCell ref="D12:E12"/>
    <mergeCell ref="D16:E16"/>
    <mergeCell ref="D20:E20"/>
    <mergeCell ref="D22:E22"/>
    <mergeCell ref="D24:E24"/>
    <mergeCell ref="D25:E25"/>
    <mergeCell ref="D101:E101"/>
    <mergeCell ref="D27:E27"/>
    <mergeCell ref="D113:F113"/>
    <mergeCell ref="C125:O125"/>
    <mergeCell ref="D103:E103"/>
    <mergeCell ref="D99:E99"/>
    <mergeCell ref="D100:E100"/>
    <mergeCell ref="D102:E102"/>
    <mergeCell ref="C110:O111"/>
  </mergeCells>
  <conditionalFormatting sqref="G32:G41">
    <cfRule type="dataBar" priority="3">
      <dataBar>
        <cfvo type="min"/>
        <cfvo type="max"/>
        <color theme="2" tint="-0.249977111117893"/>
      </dataBar>
    </cfRule>
  </conditionalFormatting>
  <conditionalFormatting sqref="E43">
    <cfRule type="cellIs" dxfId="0" priority="1" operator="equal">
      <formula>0</formula>
    </cfRule>
  </conditionalFormatting>
  <dataValidations count="1">
    <dataValidation type="list" allowBlank="1" showInputMessage="1" showErrorMessage="1" sqref="H4">
      <formula1>month</formula1>
    </dataValidation>
  </dataValidations>
  <pageMargins left="0.70866141732283472" right="0.70866141732283472" top="0.74803149606299213" bottom="0.74803149606299213" header="0.31496062992125984" footer="0.31496062992125984"/>
  <pageSetup paperSize="9" scale="7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1:Y147"/>
  <sheetViews>
    <sheetView showGridLines="0" showRowColHeaders="0" workbookViewId="0">
      <pane xSplit="7" ySplit="2" topLeftCell="H3" activePane="bottomRight" state="frozen"/>
      <selection activeCell="B1" sqref="B1"/>
      <selection pane="topRight" activeCell="H1" sqref="H1"/>
      <selection pane="bottomLeft" activeCell="B3" sqref="B3"/>
      <selection pane="bottomRight" activeCell="A3" sqref="A3:A52"/>
    </sheetView>
  </sheetViews>
  <sheetFormatPr baseColWidth="10" defaultRowHeight="12.75" x14ac:dyDescent="0.2"/>
  <cols>
    <col min="1" max="1" width="11.42578125" hidden="1" customWidth="1"/>
    <col min="2" max="2" width="1.42578125" customWidth="1"/>
    <col min="3" max="3" width="2.42578125" customWidth="1"/>
    <col min="4" max="4" width="27.42578125" customWidth="1"/>
    <col min="5" max="5" width="9.7109375" customWidth="1"/>
    <col min="6" max="6" width="0.85546875" customWidth="1"/>
    <col min="7" max="7" width="11.5703125" customWidth="1"/>
    <col min="8" max="19" width="9.140625" customWidth="1"/>
    <col min="20" max="20" width="2.42578125" customWidth="1"/>
  </cols>
  <sheetData>
    <row r="1" spans="2:25" s="8" customFormat="1" ht="5.0999999999999996" customHeight="1" thickBot="1" x14ac:dyDescent="0.25">
      <c r="B1" s="7"/>
      <c r="C1" s="7"/>
      <c r="D1" s="7"/>
      <c r="E1" s="7"/>
      <c r="F1" s="7"/>
      <c r="G1" s="7"/>
      <c r="H1" s="7"/>
      <c r="I1" s="7"/>
      <c r="J1" s="7"/>
      <c r="K1" s="7"/>
      <c r="L1" s="7"/>
      <c r="M1" s="7"/>
      <c r="N1" s="7"/>
      <c r="O1" s="7"/>
      <c r="P1" s="7"/>
      <c r="Q1" s="7"/>
      <c r="R1" s="7"/>
      <c r="S1" s="7"/>
      <c r="T1" s="7"/>
      <c r="U1" s="7"/>
      <c r="V1" s="7"/>
      <c r="W1" s="7"/>
      <c r="X1" s="7"/>
    </row>
    <row r="2" spans="2:25" ht="24.75" customHeight="1" thickTop="1" thickBot="1" x14ac:dyDescent="0.25">
      <c r="B2" s="7"/>
      <c r="C2" s="1"/>
      <c r="D2" s="6"/>
      <c r="E2" s="6"/>
      <c r="F2" s="6"/>
      <c r="G2" s="67" t="s">
        <v>284</v>
      </c>
      <c r="H2" s="6"/>
      <c r="I2" s="67"/>
      <c r="J2" s="6"/>
      <c r="K2" s="6"/>
      <c r="L2" s="6"/>
      <c r="M2" s="6"/>
      <c r="N2" s="6"/>
      <c r="O2" s="71"/>
      <c r="P2" s="560"/>
      <c r="Q2" s="560"/>
      <c r="R2" s="560"/>
      <c r="S2" s="560"/>
      <c r="T2" s="145"/>
      <c r="U2" s="12"/>
      <c r="V2" s="7"/>
      <c r="W2" s="7"/>
      <c r="X2" s="7"/>
      <c r="Y2" s="8"/>
    </row>
    <row r="3" spans="2:25" ht="5.0999999999999996" customHeight="1" thickTop="1" thickBot="1" x14ac:dyDescent="0.3">
      <c r="B3" s="95"/>
      <c r="C3" s="523"/>
      <c r="D3" s="99"/>
      <c r="E3" s="99"/>
      <c r="F3" s="99"/>
      <c r="G3" s="99"/>
      <c r="H3" s="99"/>
      <c r="I3" s="99"/>
      <c r="J3" s="99"/>
      <c r="K3" s="99"/>
      <c r="L3" s="99"/>
      <c r="M3" s="99"/>
      <c r="N3" s="99"/>
      <c r="O3" s="17"/>
      <c r="P3" s="17"/>
      <c r="Q3" s="17"/>
      <c r="R3" s="17"/>
      <c r="S3" s="17"/>
      <c r="T3" s="100"/>
      <c r="U3" s="98"/>
      <c r="V3" s="7"/>
      <c r="W3" s="7"/>
      <c r="X3" s="7"/>
      <c r="Y3" s="8"/>
    </row>
    <row r="4" spans="2:25" s="486" customFormat="1" ht="15" customHeight="1" thickTop="1" thickBot="1" x14ac:dyDescent="0.3">
      <c r="B4" s="95"/>
      <c r="C4" s="5">
        <v>1</v>
      </c>
      <c r="D4" s="811" t="s">
        <v>222</v>
      </c>
      <c r="E4" s="812"/>
      <c r="F4" s="812"/>
      <c r="G4" s="813"/>
      <c r="H4" s="17"/>
      <c r="I4" s="17"/>
      <c r="J4" s="17"/>
      <c r="K4" s="17"/>
      <c r="L4" s="17"/>
      <c r="M4" s="17"/>
      <c r="N4" s="17"/>
      <c r="O4" s="17"/>
      <c r="P4" s="17"/>
      <c r="Q4" s="17"/>
      <c r="R4" s="17"/>
      <c r="S4" s="17"/>
      <c r="T4" s="102"/>
      <c r="U4" s="98"/>
      <c r="V4" s="7"/>
      <c r="W4" s="7"/>
      <c r="X4" s="7"/>
    </row>
    <row r="5" spans="2:25" s="8" customFormat="1" ht="4.5" customHeight="1" thickTop="1" thickBot="1" x14ac:dyDescent="0.3">
      <c r="B5" s="95"/>
      <c r="C5" s="524"/>
      <c r="D5" s="17"/>
      <c r="E5" s="17"/>
      <c r="F5" s="17"/>
      <c r="G5" s="17"/>
      <c r="H5" s="17"/>
      <c r="I5" s="17"/>
      <c r="J5" s="17"/>
      <c r="K5" s="17"/>
      <c r="L5" s="17"/>
      <c r="M5" s="17"/>
      <c r="N5" s="17"/>
      <c r="O5" s="17"/>
      <c r="P5" s="17"/>
      <c r="Q5" s="17"/>
      <c r="R5" s="17"/>
      <c r="S5" s="17"/>
      <c r="T5" s="102"/>
      <c r="U5" s="98"/>
      <c r="V5" s="7"/>
      <c r="W5" s="7"/>
      <c r="X5" s="7"/>
    </row>
    <row r="6" spans="2:25" s="8" customFormat="1" ht="15" thickBot="1" x14ac:dyDescent="0.3">
      <c r="B6" s="95"/>
      <c r="C6" s="524"/>
      <c r="D6" s="487" t="s">
        <v>223</v>
      </c>
      <c r="E6" s="488"/>
      <c r="F6" s="17"/>
      <c r="G6" s="489" t="s">
        <v>0</v>
      </c>
      <c r="H6" s="624" t="s">
        <v>1</v>
      </c>
      <c r="I6" s="490" t="str">
        <f>SB!Q6</f>
        <v>Febrero</v>
      </c>
      <c r="J6" s="490" t="str">
        <f>SB!R6</f>
        <v>Marzo</v>
      </c>
      <c r="K6" s="490" t="str">
        <f>SB!S6</f>
        <v>Abril</v>
      </c>
      <c r="L6" s="490" t="str">
        <f>SB!T6</f>
        <v>Mayo</v>
      </c>
      <c r="M6" s="490" t="str">
        <f>SB!U6</f>
        <v>Junio</v>
      </c>
      <c r="N6" s="490" t="str">
        <f>SB!V6</f>
        <v>Julio</v>
      </c>
      <c r="O6" s="490" t="str">
        <f>SB!W6</f>
        <v>Agosto</v>
      </c>
      <c r="P6" s="490" t="str">
        <f>SB!X6</f>
        <v>Septiembre</v>
      </c>
      <c r="Q6" s="490" t="str">
        <f>SB!Y6</f>
        <v>Octubre</v>
      </c>
      <c r="R6" s="490" t="str">
        <f>SB!Z6</f>
        <v>Noviembre</v>
      </c>
      <c r="S6" s="491" t="str">
        <f>SB!AA6</f>
        <v>Diciembre</v>
      </c>
      <c r="T6" s="102"/>
      <c r="U6" s="98"/>
      <c r="V6" s="7"/>
      <c r="W6" s="7"/>
      <c r="X6" s="7"/>
    </row>
    <row r="7" spans="2:25" s="8" customFormat="1" ht="14.1" customHeight="1" x14ac:dyDescent="0.25">
      <c r="B7" s="95"/>
      <c r="C7" s="524"/>
      <c r="D7" s="542" t="s">
        <v>224</v>
      </c>
      <c r="E7" s="492"/>
      <c r="F7" s="17"/>
      <c r="G7" s="623">
        <f>SUM(H7:S7)</f>
        <v>0</v>
      </c>
      <c r="H7" s="622"/>
      <c r="I7" s="622"/>
      <c r="J7" s="622"/>
      <c r="K7" s="622"/>
      <c r="L7" s="622"/>
      <c r="M7" s="622"/>
      <c r="N7" s="622"/>
      <c r="O7" s="622"/>
      <c r="P7" s="622"/>
      <c r="Q7" s="622"/>
      <c r="R7" s="622"/>
      <c r="S7" s="622"/>
      <c r="T7" s="102"/>
      <c r="U7" s="98"/>
      <c r="V7" s="7"/>
      <c r="W7" s="7"/>
      <c r="X7" s="7"/>
    </row>
    <row r="8" spans="2:25" s="8" customFormat="1" ht="14.1" customHeight="1" x14ac:dyDescent="0.25">
      <c r="B8" s="95"/>
      <c r="C8" s="524"/>
      <c r="D8" s="544" t="s">
        <v>225</v>
      </c>
      <c r="E8" s="494"/>
      <c r="F8" s="17"/>
      <c r="G8" s="495">
        <f t="shared" ref="G8:G11" si="0">SUM(H8:S8)</f>
        <v>0</v>
      </c>
      <c r="H8" s="552"/>
      <c r="I8" s="552"/>
      <c r="J8" s="552"/>
      <c r="K8" s="552"/>
      <c r="L8" s="552"/>
      <c r="M8" s="552"/>
      <c r="N8" s="552"/>
      <c r="O8" s="552"/>
      <c r="P8" s="552"/>
      <c r="Q8" s="552"/>
      <c r="R8" s="552"/>
      <c r="S8" s="552"/>
      <c r="T8" s="102"/>
      <c r="U8" s="98"/>
      <c r="V8" s="7"/>
      <c r="W8" s="7"/>
      <c r="X8" s="7"/>
    </row>
    <row r="9" spans="2:25" s="8" customFormat="1" ht="14.1" customHeight="1" x14ac:dyDescent="0.25">
      <c r="B9" s="95"/>
      <c r="C9" s="524"/>
      <c r="D9" s="544" t="s">
        <v>226</v>
      </c>
      <c r="E9" s="494"/>
      <c r="F9" s="17"/>
      <c r="G9" s="495">
        <f t="shared" si="0"/>
        <v>0</v>
      </c>
      <c r="H9" s="552"/>
      <c r="I9" s="552"/>
      <c r="J9" s="552"/>
      <c r="K9" s="552"/>
      <c r="L9" s="552"/>
      <c r="M9" s="552"/>
      <c r="N9" s="552"/>
      <c r="O9" s="552"/>
      <c r="P9" s="552"/>
      <c r="Q9" s="552"/>
      <c r="R9" s="552"/>
      <c r="S9" s="552"/>
      <c r="T9" s="102"/>
      <c r="U9" s="98"/>
      <c r="V9" s="7"/>
      <c r="W9" s="7"/>
      <c r="X9" s="7"/>
    </row>
    <row r="10" spans="2:25" s="8" customFormat="1" ht="14.1" customHeight="1" x14ac:dyDescent="0.25">
      <c r="B10" s="95"/>
      <c r="C10" s="524"/>
      <c r="D10" s="544" t="s">
        <v>227</v>
      </c>
      <c r="E10" s="494"/>
      <c r="F10" s="17"/>
      <c r="G10" s="495">
        <f t="shared" si="0"/>
        <v>0</v>
      </c>
      <c r="H10" s="552"/>
      <c r="I10" s="552"/>
      <c r="J10" s="552"/>
      <c r="K10" s="552"/>
      <c r="L10" s="552"/>
      <c r="M10" s="552"/>
      <c r="N10" s="552"/>
      <c r="O10" s="552"/>
      <c r="P10" s="552"/>
      <c r="Q10" s="552"/>
      <c r="R10" s="552"/>
      <c r="S10" s="552"/>
      <c r="T10" s="102"/>
      <c r="U10" s="98"/>
      <c r="V10" s="7"/>
      <c r="W10" s="7"/>
      <c r="X10" s="7"/>
    </row>
    <row r="11" spans="2:25" s="8" customFormat="1" ht="14.1" customHeight="1" thickBot="1" x14ac:dyDescent="0.3">
      <c r="B11" s="95"/>
      <c r="C11" s="524"/>
      <c r="D11" s="544" t="s">
        <v>228</v>
      </c>
      <c r="E11" s="494"/>
      <c r="F11" s="17"/>
      <c r="G11" s="495">
        <f t="shared" si="0"/>
        <v>0</v>
      </c>
      <c r="H11" s="552"/>
      <c r="I11" s="552"/>
      <c r="J11" s="552"/>
      <c r="K11" s="552"/>
      <c r="L11" s="552"/>
      <c r="M11" s="552"/>
      <c r="N11" s="552"/>
      <c r="O11" s="552"/>
      <c r="P11" s="552"/>
      <c r="Q11" s="552"/>
      <c r="R11" s="552"/>
      <c r="S11" s="552"/>
      <c r="T11" s="102"/>
      <c r="U11" s="98"/>
      <c r="V11" s="7"/>
      <c r="W11" s="7"/>
      <c r="X11" s="7"/>
    </row>
    <row r="12" spans="2:25" s="8" customFormat="1" ht="15" thickBot="1" x14ac:dyDescent="0.3">
      <c r="B12" s="95"/>
      <c r="C12" s="524"/>
      <c r="D12" s="809" t="s">
        <v>229</v>
      </c>
      <c r="E12" s="810"/>
      <c r="F12" s="17"/>
      <c r="G12" s="496">
        <f>SUM(G7:G11)</f>
        <v>0</v>
      </c>
      <c r="H12" s="111">
        <f>SUM(H8:H11)</f>
        <v>0</v>
      </c>
      <c r="I12" s="111">
        <f t="shared" ref="I12:S12" si="1">SUM(I7:I11)</f>
        <v>0</v>
      </c>
      <c r="J12" s="111">
        <f t="shared" si="1"/>
        <v>0</v>
      </c>
      <c r="K12" s="111">
        <f t="shared" si="1"/>
        <v>0</v>
      </c>
      <c r="L12" s="111">
        <f t="shared" si="1"/>
        <v>0</v>
      </c>
      <c r="M12" s="111">
        <f t="shared" si="1"/>
        <v>0</v>
      </c>
      <c r="N12" s="111">
        <f t="shared" si="1"/>
        <v>0</v>
      </c>
      <c r="O12" s="111">
        <f t="shared" si="1"/>
        <v>0</v>
      </c>
      <c r="P12" s="111">
        <f t="shared" si="1"/>
        <v>0</v>
      </c>
      <c r="Q12" s="111">
        <f t="shared" si="1"/>
        <v>0</v>
      </c>
      <c r="R12" s="111">
        <f t="shared" si="1"/>
        <v>0</v>
      </c>
      <c r="S12" s="111">
        <f t="shared" si="1"/>
        <v>0</v>
      </c>
      <c r="T12" s="102"/>
      <c r="U12" s="98"/>
      <c r="V12" s="7"/>
      <c r="W12" s="7"/>
      <c r="X12" s="7"/>
    </row>
    <row r="13" spans="2:25" s="8" customFormat="1" ht="5.0999999999999996" customHeight="1" thickBot="1" x14ac:dyDescent="0.3">
      <c r="B13" s="95"/>
      <c r="C13" s="524"/>
      <c r="D13" s="17"/>
      <c r="E13" s="17"/>
      <c r="F13" s="17"/>
      <c r="G13" s="104"/>
      <c r="H13" s="104"/>
      <c r="I13" s="104"/>
      <c r="J13" s="104"/>
      <c r="K13" s="104"/>
      <c r="L13" s="104"/>
      <c r="M13" s="104"/>
      <c r="N13" s="104"/>
      <c r="O13" s="104"/>
      <c r="P13" s="104"/>
      <c r="Q13" s="104"/>
      <c r="R13" s="104"/>
      <c r="S13" s="104"/>
      <c r="T13" s="102"/>
      <c r="U13" s="98"/>
      <c r="V13" s="7"/>
      <c r="W13" s="7"/>
      <c r="X13" s="7"/>
    </row>
    <row r="14" spans="2:25" s="8" customFormat="1" ht="15" customHeight="1" thickTop="1" thickBot="1" x14ac:dyDescent="0.3">
      <c r="B14" s="95"/>
      <c r="C14" s="5">
        <v>2</v>
      </c>
      <c r="D14" s="811" t="s">
        <v>230</v>
      </c>
      <c r="E14" s="812"/>
      <c r="F14" s="812"/>
      <c r="G14" s="813"/>
      <c r="H14" s="17"/>
      <c r="I14" s="17"/>
      <c r="J14" s="17"/>
      <c r="K14" s="17"/>
      <c r="L14" s="17"/>
      <c r="M14" s="17"/>
      <c r="N14" s="17"/>
      <c r="O14" s="17"/>
      <c r="P14" s="17"/>
      <c r="Q14" s="17"/>
      <c r="R14" s="17"/>
      <c r="S14" s="17"/>
      <c r="T14" s="102"/>
      <c r="U14" s="98"/>
      <c r="V14" s="7"/>
      <c r="W14" s="7"/>
      <c r="X14" s="7"/>
    </row>
    <row r="15" spans="2:25" s="8" customFormat="1" ht="5.0999999999999996" customHeight="1" thickTop="1" thickBot="1" x14ac:dyDescent="0.3">
      <c r="B15" s="95"/>
      <c r="C15" s="524"/>
      <c r="D15" s="17"/>
      <c r="E15" s="17"/>
      <c r="F15" s="17"/>
      <c r="G15" s="17"/>
      <c r="H15" s="17"/>
      <c r="I15" s="17"/>
      <c r="J15" s="17"/>
      <c r="K15" s="17"/>
      <c r="L15" s="17"/>
      <c r="M15" s="17"/>
      <c r="N15" s="17"/>
      <c r="O15" s="17"/>
      <c r="P15" s="17"/>
      <c r="Q15" s="17"/>
      <c r="R15" s="17"/>
      <c r="S15" s="17"/>
      <c r="T15" s="102"/>
      <c r="U15" s="98"/>
      <c r="V15" s="7"/>
      <c r="W15" s="7"/>
      <c r="X15" s="7"/>
    </row>
    <row r="16" spans="2:25" s="8" customFormat="1" ht="15" thickBot="1" x14ac:dyDescent="0.3">
      <c r="B16" s="95"/>
      <c r="C16" s="524"/>
      <c r="D16" s="497" t="s">
        <v>231</v>
      </c>
      <c r="E16" s="498" t="s">
        <v>232</v>
      </c>
      <c r="F16" s="17"/>
      <c r="G16" s="489" t="str">
        <f t="shared" ref="G16" si="2">G6</f>
        <v>Total</v>
      </c>
      <c r="H16" s="490" t="str">
        <f t="shared" ref="H16:S16" si="3">H6</f>
        <v>Enero</v>
      </c>
      <c r="I16" s="490" t="str">
        <f t="shared" si="3"/>
        <v>Febrero</v>
      </c>
      <c r="J16" s="490" t="str">
        <f t="shared" si="3"/>
        <v>Marzo</v>
      </c>
      <c r="K16" s="490" t="str">
        <f t="shared" si="3"/>
        <v>Abril</v>
      </c>
      <c r="L16" s="490" t="str">
        <f t="shared" si="3"/>
        <v>Mayo</v>
      </c>
      <c r="M16" s="490" t="str">
        <f t="shared" si="3"/>
        <v>Junio</v>
      </c>
      <c r="N16" s="490" t="str">
        <f t="shared" si="3"/>
        <v>Julio</v>
      </c>
      <c r="O16" s="490" t="str">
        <f t="shared" si="3"/>
        <v>Agosto</v>
      </c>
      <c r="P16" s="490" t="str">
        <f t="shared" si="3"/>
        <v>Septiembre</v>
      </c>
      <c r="Q16" s="490" t="str">
        <f t="shared" si="3"/>
        <v>Octubre</v>
      </c>
      <c r="R16" s="490" t="str">
        <f t="shared" si="3"/>
        <v>Noviembre</v>
      </c>
      <c r="S16" s="491" t="str">
        <f t="shared" si="3"/>
        <v>Diciembre</v>
      </c>
      <c r="T16" s="102"/>
      <c r="U16" s="98"/>
      <c r="V16" s="7"/>
      <c r="W16" s="7"/>
      <c r="X16" s="7"/>
    </row>
    <row r="17" spans="2:24" s="8" customFormat="1" ht="14.1" customHeight="1" x14ac:dyDescent="0.25">
      <c r="B17" s="95"/>
      <c r="C17" s="524"/>
      <c r="D17" s="499" t="str">
        <f t="shared" ref="D17:D21" si="4">D7</f>
        <v>Visitas</v>
      </c>
      <c r="E17" s="543"/>
      <c r="F17" s="17"/>
      <c r="G17" s="493">
        <f>SUM(H17:S17)</f>
        <v>0</v>
      </c>
      <c r="H17" s="500">
        <f t="shared" ref="H17:S21" si="5">H7*$E17</f>
        <v>0</v>
      </c>
      <c r="I17" s="500">
        <f t="shared" si="5"/>
        <v>0</v>
      </c>
      <c r="J17" s="500">
        <f t="shared" si="5"/>
        <v>0</v>
      </c>
      <c r="K17" s="500">
        <f t="shared" si="5"/>
        <v>0</v>
      </c>
      <c r="L17" s="500">
        <f t="shared" si="5"/>
        <v>0</v>
      </c>
      <c r="M17" s="500">
        <f t="shared" si="5"/>
        <v>0</v>
      </c>
      <c r="N17" s="500">
        <f t="shared" si="5"/>
        <v>0</v>
      </c>
      <c r="O17" s="500">
        <f t="shared" si="5"/>
        <v>0</v>
      </c>
      <c r="P17" s="500">
        <f t="shared" si="5"/>
        <v>0</v>
      </c>
      <c r="Q17" s="500">
        <f t="shared" si="5"/>
        <v>0</v>
      </c>
      <c r="R17" s="500">
        <f t="shared" si="5"/>
        <v>0</v>
      </c>
      <c r="S17" s="500">
        <f t="shared" si="5"/>
        <v>0</v>
      </c>
      <c r="T17" s="102"/>
      <c r="U17" s="98"/>
      <c r="V17" s="7"/>
      <c r="W17" s="7"/>
      <c r="X17" s="7"/>
    </row>
    <row r="18" spans="2:24" s="8" customFormat="1" ht="14.1" customHeight="1" x14ac:dyDescent="0.25">
      <c r="B18" s="95"/>
      <c r="C18" s="524"/>
      <c r="D18" s="501" t="str">
        <f t="shared" si="4"/>
        <v>Llamadas</v>
      </c>
      <c r="E18" s="545"/>
      <c r="F18" s="17"/>
      <c r="G18" s="495">
        <f t="shared" ref="G18:G21" si="6">SUM(H18:S18)</f>
        <v>0</v>
      </c>
      <c r="H18" s="502">
        <f t="shared" ref="H18:H21" si="7">H8*$E18</f>
        <v>0</v>
      </c>
      <c r="I18" s="502">
        <f t="shared" si="5"/>
        <v>0</v>
      </c>
      <c r="J18" s="502">
        <f t="shared" si="5"/>
        <v>0</v>
      </c>
      <c r="K18" s="502">
        <f t="shared" si="5"/>
        <v>0</v>
      </c>
      <c r="L18" s="502">
        <f t="shared" si="5"/>
        <v>0</v>
      </c>
      <c r="M18" s="502">
        <f t="shared" si="5"/>
        <v>0</v>
      </c>
      <c r="N18" s="502">
        <f t="shared" si="5"/>
        <v>0</v>
      </c>
      <c r="O18" s="502">
        <f t="shared" si="5"/>
        <v>0</v>
      </c>
      <c r="P18" s="502">
        <f t="shared" si="5"/>
        <v>0</v>
      </c>
      <c r="Q18" s="502">
        <f t="shared" si="5"/>
        <v>0</v>
      </c>
      <c r="R18" s="502">
        <f t="shared" si="5"/>
        <v>0</v>
      </c>
      <c r="S18" s="502">
        <f t="shared" si="5"/>
        <v>0</v>
      </c>
      <c r="T18" s="102"/>
      <c r="U18" s="98"/>
      <c r="V18" s="7"/>
      <c r="W18" s="7"/>
      <c r="X18" s="7"/>
    </row>
    <row r="19" spans="2:24" s="8" customFormat="1" ht="14.1" customHeight="1" x14ac:dyDescent="0.25">
      <c r="B19" s="95"/>
      <c r="C19" s="524"/>
      <c r="D19" s="501" t="str">
        <f t="shared" si="4"/>
        <v>Internet</v>
      </c>
      <c r="E19" s="545"/>
      <c r="F19" s="17"/>
      <c r="G19" s="495">
        <f t="shared" si="6"/>
        <v>0</v>
      </c>
      <c r="H19" s="502">
        <f t="shared" si="7"/>
        <v>0</v>
      </c>
      <c r="I19" s="502">
        <f t="shared" si="5"/>
        <v>0</v>
      </c>
      <c r="J19" s="502">
        <f t="shared" si="5"/>
        <v>0</v>
      </c>
      <c r="K19" s="502">
        <f t="shared" si="5"/>
        <v>0</v>
      </c>
      <c r="L19" s="502">
        <f t="shared" si="5"/>
        <v>0</v>
      </c>
      <c r="M19" s="502">
        <f t="shared" si="5"/>
        <v>0</v>
      </c>
      <c r="N19" s="502">
        <f t="shared" si="5"/>
        <v>0</v>
      </c>
      <c r="O19" s="502">
        <f t="shared" si="5"/>
        <v>0</v>
      </c>
      <c r="P19" s="502">
        <f t="shared" si="5"/>
        <v>0</v>
      </c>
      <c r="Q19" s="502">
        <f t="shared" si="5"/>
        <v>0</v>
      </c>
      <c r="R19" s="502">
        <f t="shared" si="5"/>
        <v>0</v>
      </c>
      <c r="S19" s="502">
        <f t="shared" si="5"/>
        <v>0</v>
      </c>
      <c r="T19" s="102"/>
      <c r="U19" s="98"/>
      <c r="V19" s="7"/>
      <c r="W19" s="7"/>
      <c r="X19" s="7"/>
    </row>
    <row r="20" spans="2:24" s="8" customFormat="1" ht="14.1" customHeight="1" x14ac:dyDescent="0.25">
      <c r="B20" s="95"/>
      <c r="C20" s="524"/>
      <c r="D20" s="501" t="str">
        <f t="shared" si="4"/>
        <v>emailing</v>
      </c>
      <c r="E20" s="545"/>
      <c r="F20" s="17"/>
      <c r="G20" s="495">
        <f t="shared" si="6"/>
        <v>0</v>
      </c>
      <c r="H20" s="502">
        <f t="shared" si="7"/>
        <v>0</v>
      </c>
      <c r="I20" s="502">
        <f t="shared" si="5"/>
        <v>0</v>
      </c>
      <c r="J20" s="502">
        <f t="shared" si="5"/>
        <v>0</v>
      </c>
      <c r="K20" s="502">
        <f t="shared" si="5"/>
        <v>0</v>
      </c>
      <c r="L20" s="502">
        <f t="shared" si="5"/>
        <v>0</v>
      </c>
      <c r="M20" s="502">
        <f t="shared" si="5"/>
        <v>0</v>
      </c>
      <c r="N20" s="502">
        <f t="shared" si="5"/>
        <v>0</v>
      </c>
      <c r="O20" s="502">
        <f t="shared" si="5"/>
        <v>0</v>
      </c>
      <c r="P20" s="502">
        <f t="shared" si="5"/>
        <v>0</v>
      </c>
      <c r="Q20" s="502">
        <f t="shared" si="5"/>
        <v>0</v>
      </c>
      <c r="R20" s="502">
        <f t="shared" si="5"/>
        <v>0</v>
      </c>
      <c r="S20" s="502">
        <f t="shared" si="5"/>
        <v>0</v>
      </c>
      <c r="T20" s="102"/>
      <c r="U20" s="98"/>
      <c r="V20" s="7"/>
      <c r="W20" s="7"/>
      <c r="X20" s="7"/>
    </row>
    <row r="21" spans="2:24" s="8" customFormat="1" ht="14.1" customHeight="1" thickBot="1" x14ac:dyDescent="0.3">
      <c r="B21" s="95"/>
      <c r="C21" s="524"/>
      <c r="D21" s="501" t="str">
        <f t="shared" si="4"/>
        <v>Prospecting</v>
      </c>
      <c r="E21" s="545"/>
      <c r="F21" s="17"/>
      <c r="G21" s="495">
        <f t="shared" si="6"/>
        <v>0</v>
      </c>
      <c r="H21" s="502">
        <f t="shared" si="7"/>
        <v>0</v>
      </c>
      <c r="I21" s="502">
        <f t="shared" si="5"/>
        <v>0</v>
      </c>
      <c r="J21" s="502">
        <f t="shared" si="5"/>
        <v>0</v>
      </c>
      <c r="K21" s="502">
        <f t="shared" si="5"/>
        <v>0</v>
      </c>
      <c r="L21" s="502">
        <f t="shared" si="5"/>
        <v>0</v>
      </c>
      <c r="M21" s="502">
        <f t="shared" si="5"/>
        <v>0</v>
      </c>
      <c r="N21" s="502">
        <f t="shared" si="5"/>
        <v>0</v>
      </c>
      <c r="O21" s="502">
        <f t="shared" si="5"/>
        <v>0</v>
      </c>
      <c r="P21" s="502">
        <f t="shared" si="5"/>
        <v>0</v>
      </c>
      <c r="Q21" s="502">
        <f t="shared" si="5"/>
        <v>0</v>
      </c>
      <c r="R21" s="502">
        <f t="shared" si="5"/>
        <v>0</v>
      </c>
      <c r="S21" s="502">
        <f t="shared" si="5"/>
        <v>0</v>
      </c>
      <c r="T21" s="102"/>
      <c r="U21" s="98"/>
      <c r="V21" s="7"/>
      <c r="W21" s="7"/>
      <c r="X21" s="7"/>
    </row>
    <row r="22" spans="2:24" s="8" customFormat="1" ht="15" thickBot="1" x14ac:dyDescent="0.3">
      <c r="B22" s="95"/>
      <c r="C22" s="524"/>
      <c r="D22" s="809" t="s">
        <v>229</v>
      </c>
      <c r="E22" s="810"/>
      <c r="F22" s="17"/>
      <c r="G22" s="496">
        <f>SUM(G17:G21)</f>
        <v>0</v>
      </c>
      <c r="H22" s="111">
        <f>SUM(H17:H21)</f>
        <v>0</v>
      </c>
      <c r="I22" s="111">
        <f t="shared" ref="I22:S22" si="8">SUM(I17:I21)</f>
        <v>0</v>
      </c>
      <c r="J22" s="111">
        <f t="shared" si="8"/>
        <v>0</v>
      </c>
      <c r="K22" s="111">
        <f t="shared" si="8"/>
        <v>0</v>
      </c>
      <c r="L22" s="111">
        <f t="shared" si="8"/>
        <v>0</v>
      </c>
      <c r="M22" s="111">
        <f t="shared" si="8"/>
        <v>0</v>
      </c>
      <c r="N22" s="111">
        <f t="shared" si="8"/>
        <v>0</v>
      </c>
      <c r="O22" s="111">
        <f t="shared" si="8"/>
        <v>0</v>
      </c>
      <c r="P22" s="111">
        <f t="shared" si="8"/>
        <v>0</v>
      </c>
      <c r="Q22" s="111">
        <f t="shared" si="8"/>
        <v>0</v>
      </c>
      <c r="R22" s="111">
        <f t="shared" si="8"/>
        <v>0</v>
      </c>
      <c r="S22" s="111">
        <f t="shared" si="8"/>
        <v>0</v>
      </c>
      <c r="T22" s="102"/>
      <c r="U22" s="98"/>
      <c r="V22" s="7"/>
      <c r="W22" s="7"/>
      <c r="X22" s="7"/>
    </row>
    <row r="23" spans="2:24" s="8" customFormat="1" ht="5.0999999999999996" customHeight="1" thickBot="1" x14ac:dyDescent="0.3">
      <c r="B23" s="95"/>
      <c r="C23" s="524"/>
      <c r="D23" s="17"/>
      <c r="E23" s="17"/>
      <c r="F23" s="17"/>
      <c r="G23" s="104"/>
      <c r="H23" s="104"/>
      <c r="I23" s="104"/>
      <c r="J23" s="104"/>
      <c r="K23" s="104"/>
      <c r="L23" s="104"/>
      <c r="M23" s="104"/>
      <c r="N23" s="104"/>
      <c r="O23" s="104"/>
      <c r="P23" s="104"/>
      <c r="Q23" s="104"/>
      <c r="R23" s="104"/>
      <c r="S23" s="104"/>
      <c r="T23" s="102"/>
      <c r="U23" s="98"/>
      <c r="V23" s="7"/>
      <c r="W23" s="7"/>
      <c r="X23" s="7"/>
    </row>
    <row r="24" spans="2:24" s="8" customFormat="1" ht="15" customHeight="1" thickTop="1" thickBot="1" x14ac:dyDescent="0.3">
      <c r="B24" s="95"/>
      <c r="C24" s="5">
        <v>3</v>
      </c>
      <c r="D24" s="811" t="s">
        <v>233</v>
      </c>
      <c r="E24" s="812"/>
      <c r="F24" s="812"/>
      <c r="G24" s="813"/>
      <c r="H24" s="17"/>
      <c r="I24" s="17"/>
      <c r="J24" s="17"/>
      <c r="K24" s="17"/>
      <c r="L24" s="17"/>
      <c r="M24" s="17"/>
      <c r="N24" s="17"/>
      <c r="O24" s="17"/>
      <c r="P24" s="17"/>
      <c r="Q24" s="17"/>
      <c r="R24" s="17"/>
      <c r="S24" s="17"/>
      <c r="T24" s="102"/>
      <c r="U24" s="98"/>
      <c r="V24" s="7"/>
      <c r="W24" s="7"/>
      <c r="X24" s="7"/>
    </row>
    <row r="25" spans="2:24" s="8" customFormat="1" ht="5.0999999999999996" customHeight="1" thickTop="1" thickBot="1" x14ac:dyDescent="0.3">
      <c r="B25" s="95"/>
      <c r="C25" s="524"/>
      <c r="D25" s="17"/>
      <c r="E25" s="17"/>
      <c r="F25" s="17"/>
      <c r="G25" s="17"/>
      <c r="H25" s="17"/>
      <c r="I25" s="17"/>
      <c r="J25" s="17"/>
      <c r="K25" s="17"/>
      <c r="L25" s="17"/>
      <c r="M25" s="17"/>
      <c r="N25" s="17"/>
      <c r="O25" s="17"/>
      <c r="P25" s="17"/>
      <c r="Q25" s="17"/>
      <c r="R25" s="17"/>
      <c r="S25" s="17"/>
      <c r="T25" s="102"/>
      <c r="U25" s="98"/>
      <c r="V25" s="7"/>
      <c r="W25" s="7"/>
      <c r="X25" s="7"/>
    </row>
    <row r="26" spans="2:24" s="8" customFormat="1" ht="15" thickBot="1" x14ac:dyDescent="0.3">
      <c r="B26" s="95"/>
      <c r="C26" s="524"/>
      <c r="D26" s="497" t="s">
        <v>234</v>
      </c>
      <c r="E26" s="498" t="s">
        <v>232</v>
      </c>
      <c r="F26" s="17"/>
      <c r="G26" s="489" t="str">
        <f t="shared" ref="G26:S26" si="9">G16</f>
        <v>Total</v>
      </c>
      <c r="H26" s="490" t="str">
        <f t="shared" si="9"/>
        <v>Enero</v>
      </c>
      <c r="I26" s="490" t="str">
        <f t="shared" si="9"/>
        <v>Febrero</v>
      </c>
      <c r="J26" s="490" t="str">
        <f t="shared" si="9"/>
        <v>Marzo</v>
      </c>
      <c r="K26" s="490" t="str">
        <f t="shared" si="9"/>
        <v>Abril</v>
      </c>
      <c r="L26" s="490" t="str">
        <f t="shared" si="9"/>
        <v>Mayo</v>
      </c>
      <c r="M26" s="490" t="str">
        <f t="shared" si="9"/>
        <v>Junio</v>
      </c>
      <c r="N26" s="490" t="str">
        <f t="shared" si="9"/>
        <v>Julio</v>
      </c>
      <c r="O26" s="490" t="str">
        <f t="shared" si="9"/>
        <v>Agosto</v>
      </c>
      <c r="P26" s="490" t="str">
        <f t="shared" si="9"/>
        <v>Septiembre</v>
      </c>
      <c r="Q26" s="490" t="str">
        <f t="shared" si="9"/>
        <v>Octubre</v>
      </c>
      <c r="R26" s="490" t="str">
        <f t="shared" si="9"/>
        <v>Noviembre</v>
      </c>
      <c r="S26" s="491" t="str">
        <f t="shared" si="9"/>
        <v>Diciembre</v>
      </c>
      <c r="T26" s="102"/>
      <c r="U26" s="98"/>
      <c r="V26" s="7"/>
      <c r="W26" s="7"/>
      <c r="X26" s="7"/>
    </row>
    <row r="27" spans="2:24" s="8" customFormat="1" ht="14.1" customHeight="1" x14ac:dyDescent="0.25">
      <c r="B27" s="95"/>
      <c r="C27" s="524"/>
      <c r="D27" s="499" t="str">
        <f t="shared" ref="D27:D31" si="10">D17</f>
        <v>Visitas</v>
      </c>
      <c r="E27" s="543"/>
      <c r="F27" s="17"/>
      <c r="G27" s="493">
        <f>SUM(H27:S27)</f>
        <v>0</v>
      </c>
      <c r="H27" s="500">
        <f>H17*$E27</f>
        <v>0</v>
      </c>
      <c r="I27" s="500">
        <f t="shared" ref="I27:S27" si="11">I17*$E27</f>
        <v>0</v>
      </c>
      <c r="J27" s="500">
        <f t="shared" si="11"/>
        <v>0</v>
      </c>
      <c r="K27" s="500">
        <f t="shared" si="11"/>
        <v>0</v>
      </c>
      <c r="L27" s="500">
        <f t="shared" si="11"/>
        <v>0</v>
      </c>
      <c r="M27" s="500">
        <f t="shared" si="11"/>
        <v>0</v>
      </c>
      <c r="N27" s="500">
        <f t="shared" si="11"/>
        <v>0</v>
      </c>
      <c r="O27" s="500">
        <f t="shared" si="11"/>
        <v>0</v>
      </c>
      <c r="P27" s="500">
        <f t="shared" si="11"/>
        <v>0</v>
      </c>
      <c r="Q27" s="500">
        <f t="shared" si="11"/>
        <v>0</v>
      </c>
      <c r="R27" s="500">
        <f t="shared" si="11"/>
        <v>0</v>
      </c>
      <c r="S27" s="500">
        <f t="shared" si="11"/>
        <v>0</v>
      </c>
      <c r="T27" s="102"/>
      <c r="U27" s="98"/>
      <c r="V27" s="7"/>
      <c r="W27" s="7"/>
      <c r="X27" s="7"/>
    </row>
    <row r="28" spans="2:24" s="8" customFormat="1" ht="14.1" customHeight="1" x14ac:dyDescent="0.25">
      <c r="B28" s="95"/>
      <c r="C28" s="524"/>
      <c r="D28" s="501" t="str">
        <f t="shared" si="10"/>
        <v>Llamadas</v>
      </c>
      <c r="E28" s="545"/>
      <c r="F28" s="17"/>
      <c r="G28" s="495">
        <f t="shared" ref="G28:G31" si="12">SUM(H28:S28)</f>
        <v>0</v>
      </c>
      <c r="H28" s="502">
        <f t="shared" ref="H28:S31" si="13">H18*$E28</f>
        <v>0</v>
      </c>
      <c r="I28" s="502">
        <f t="shared" si="13"/>
        <v>0</v>
      </c>
      <c r="J28" s="502">
        <f t="shared" si="13"/>
        <v>0</v>
      </c>
      <c r="K28" s="502">
        <f t="shared" si="13"/>
        <v>0</v>
      </c>
      <c r="L28" s="502">
        <f t="shared" si="13"/>
        <v>0</v>
      </c>
      <c r="M28" s="502">
        <f t="shared" si="13"/>
        <v>0</v>
      </c>
      <c r="N28" s="502">
        <f t="shared" si="13"/>
        <v>0</v>
      </c>
      <c r="O28" s="502">
        <f t="shared" si="13"/>
        <v>0</v>
      </c>
      <c r="P28" s="502">
        <f t="shared" si="13"/>
        <v>0</v>
      </c>
      <c r="Q28" s="502">
        <f t="shared" si="13"/>
        <v>0</v>
      </c>
      <c r="R28" s="502">
        <f t="shared" si="13"/>
        <v>0</v>
      </c>
      <c r="S28" s="502">
        <f t="shared" si="13"/>
        <v>0</v>
      </c>
      <c r="T28" s="102"/>
      <c r="U28" s="98"/>
      <c r="V28" s="7"/>
      <c r="W28" s="7"/>
      <c r="X28" s="7"/>
    </row>
    <row r="29" spans="2:24" s="8" customFormat="1" ht="14.1" customHeight="1" x14ac:dyDescent="0.25">
      <c r="B29" s="95"/>
      <c r="C29" s="524"/>
      <c r="D29" s="501" t="str">
        <f t="shared" si="10"/>
        <v>Internet</v>
      </c>
      <c r="E29" s="545"/>
      <c r="F29" s="17"/>
      <c r="G29" s="495">
        <f t="shared" si="12"/>
        <v>0</v>
      </c>
      <c r="H29" s="502">
        <f t="shared" si="13"/>
        <v>0</v>
      </c>
      <c r="I29" s="502">
        <f t="shared" si="13"/>
        <v>0</v>
      </c>
      <c r="J29" s="502">
        <f t="shared" si="13"/>
        <v>0</v>
      </c>
      <c r="K29" s="502">
        <f t="shared" si="13"/>
        <v>0</v>
      </c>
      <c r="L29" s="502">
        <f t="shared" si="13"/>
        <v>0</v>
      </c>
      <c r="M29" s="502">
        <f t="shared" si="13"/>
        <v>0</v>
      </c>
      <c r="N29" s="502">
        <f t="shared" si="13"/>
        <v>0</v>
      </c>
      <c r="O29" s="502">
        <f t="shared" si="13"/>
        <v>0</v>
      </c>
      <c r="P29" s="502">
        <f t="shared" si="13"/>
        <v>0</v>
      </c>
      <c r="Q29" s="502">
        <f t="shared" si="13"/>
        <v>0</v>
      </c>
      <c r="R29" s="502">
        <f t="shared" si="13"/>
        <v>0</v>
      </c>
      <c r="S29" s="502">
        <f t="shared" si="13"/>
        <v>0</v>
      </c>
      <c r="T29" s="102"/>
      <c r="U29" s="98"/>
      <c r="V29" s="7"/>
      <c r="W29" s="7"/>
      <c r="X29" s="7"/>
    </row>
    <row r="30" spans="2:24" s="8" customFormat="1" ht="14.1" customHeight="1" x14ac:dyDescent="0.25">
      <c r="B30" s="95"/>
      <c r="C30" s="524"/>
      <c r="D30" s="501" t="str">
        <f t="shared" si="10"/>
        <v>emailing</v>
      </c>
      <c r="E30" s="545"/>
      <c r="F30" s="17"/>
      <c r="G30" s="495">
        <f t="shared" si="12"/>
        <v>0</v>
      </c>
      <c r="H30" s="502">
        <f t="shared" si="13"/>
        <v>0</v>
      </c>
      <c r="I30" s="502">
        <f t="shared" si="13"/>
        <v>0</v>
      </c>
      <c r="J30" s="502">
        <f t="shared" si="13"/>
        <v>0</v>
      </c>
      <c r="K30" s="502">
        <f t="shared" si="13"/>
        <v>0</v>
      </c>
      <c r="L30" s="502">
        <f t="shared" si="13"/>
        <v>0</v>
      </c>
      <c r="M30" s="502">
        <f t="shared" si="13"/>
        <v>0</v>
      </c>
      <c r="N30" s="502">
        <f t="shared" si="13"/>
        <v>0</v>
      </c>
      <c r="O30" s="502">
        <f t="shared" si="13"/>
        <v>0</v>
      </c>
      <c r="P30" s="502">
        <f t="shared" si="13"/>
        <v>0</v>
      </c>
      <c r="Q30" s="502">
        <f t="shared" si="13"/>
        <v>0</v>
      </c>
      <c r="R30" s="502">
        <f t="shared" si="13"/>
        <v>0</v>
      </c>
      <c r="S30" s="502">
        <f t="shared" si="13"/>
        <v>0</v>
      </c>
      <c r="T30" s="102"/>
      <c r="U30" s="98"/>
      <c r="V30" s="7"/>
      <c r="W30" s="7"/>
      <c r="X30" s="7"/>
    </row>
    <row r="31" spans="2:24" s="8" customFormat="1" ht="14.1" customHeight="1" thickBot="1" x14ac:dyDescent="0.3">
      <c r="B31" s="95"/>
      <c r="C31" s="524"/>
      <c r="D31" s="501" t="str">
        <f t="shared" si="10"/>
        <v>Prospecting</v>
      </c>
      <c r="E31" s="545"/>
      <c r="F31" s="17"/>
      <c r="G31" s="495">
        <f t="shared" si="12"/>
        <v>0</v>
      </c>
      <c r="H31" s="502">
        <f t="shared" si="13"/>
        <v>0</v>
      </c>
      <c r="I31" s="502">
        <f t="shared" si="13"/>
        <v>0</v>
      </c>
      <c r="J31" s="502">
        <f t="shared" si="13"/>
        <v>0</v>
      </c>
      <c r="K31" s="502">
        <f t="shared" si="13"/>
        <v>0</v>
      </c>
      <c r="L31" s="502">
        <f t="shared" si="13"/>
        <v>0</v>
      </c>
      <c r="M31" s="502">
        <f t="shared" si="13"/>
        <v>0</v>
      </c>
      <c r="N31" s="502">
        <f t="shared" si="13"/>
        <v>0</v>
      </c>
      <c r="O31" s="502">
        <f t="shared" si="13"/>
        <v>0</v>
      </c>
      <c r="P31" s="502">
        <f t="shared" si="13"/>
        <v>0</v>
      </c>
      <c r="Q31" s="502">
        <f t="shared" si="13"/>
        <v>0</v>
      </c>
      <c r="R31" s="502">
        <f t="shared" si="13"/>
        <v>0</v>
      </c>
      <c r="S31" s="502">
        <f t="shared" si="13"/>
        <v>0</v>
      </c>
      <c r="T31" s="102"/>
      <c r="U31" s="98"/>
      <c r="V31" s="7"/>
      <c r="W31" s="7"/>
      <c r="X31" s="7"/>
    </row>
    <row r="32" spans="2:24" s="8" customFormat="1" ht="15" thickBot="1" x14ac:dyDescent="0.3">
      <c r="B32" s="95"/>
      <c r="C32" s="524"/>
      <c r="D32" s="809" t="s">
        <v>235</v>
      </c>
      <c r="E32" s="810"/>
      <c r="F32" s="17"/>
      <c r="G32" s="496">
        <f>SUM(G27:G31)</f>
        <v>0</v>
      </c>
      <c r="H32" s="111">
        <f>SUM(H27:H31)</f>
        <v>0</v>
      </c>
      <c r="I32" s="111">
        <f t="shared" ref="I32:S32" si="14">SUM(I27:I31)</f>
        <v>0</v>
      </c>
      <c r="J32" s="111">
        <f t="shared" si="14"/>
        <v>0</v>
      </c>
      <c r="K32" s="111">
        <f t="shared" si="14"/>
        <v>0</v>
      </c>
      <c r="L32" s="111">
        <f t="shared" si="14"/>
        <v>0</v>
      </c>
      <c r="M32" s="111">
        <f t="shared" si="14"/>
        <v>0</v>
      </c>
      <c r="N32" s="111">
        <f t="shared" si="14"/>
        <v>0</v>
      </c>
      <c r="O32" s="111">
        <f t="shared" si="14"/>
        <v>0</v>
      </c>
      <c r="P32" s="111">
        <f t="shared" si="14"/>
        <v>0</v>
      </c>
      <c r="Q32" s="111">
        <f t="shared" si="14"/>
        <v>0</v>
      </c>
      <c r="R32" s="111">
        <f t="shared" si="14"/>
        <v>0</v>
      </c>
      <c r="S32" s="111">
        <f t="shared" si="14"/>
        <v>0</v>
      </c>
      <c r="T32" s="102"/>
      <c r="U32" s="98"/>
      <c r="V32" s="7"/>
      <c r="W32" s="7"/>
      <c r="X32" s="7"/>
    </row>
    <row r="33" spans="2:24" s="8" customFormat="1" ht="5.0999999999999996" customHeight="1" thickBot="1" x14ac:dyDescent="0.3">
      <c r="B33" s="95"/>
      <c r="C33" s="524"/>
      <c r="D33" s="17"/>
      <c r="E33" s="17"/>
      <c r="F33" s="17"/>
      <c r="G33" s="104"/>
      <c r="H33" s="104"/>
      <c r="I33" s="104"/>
      <c r="J33" s="104"/>
      <c r="K33" s="104"/>
      <c r="L33" s="104"/>
      <c r="M33" s="104"/>
      <c r="N33" s="104"/>
      <c r="O33" s="104"/>
      <c r="P33" s="104"/>
      <c r="Q33" s="104"/>
      <c r="R33" s="104"/>
      <c r="S33" s="104"/>
      <c r="T33" s="102"/>
      <c r="U33" s="98"/>
      <c r="V33" s="7"/>
      <c r="W33" s="7"/>
      <c r="X33" s="7"/>
    </row>
    <row r="34" spans="2:24" s="8" customFormat="1" ht="15" customHeight="1" thickTop="1" thickBot="1" x14ac:dyDescent="0.3">
      <c r="B34" s="95"/>
      <c r="C34" s="5">
        <v>4</v>
      </c>
      <c r="D34" s="811" t="s">
        <v>236</v>
      </c>
      <c r="E34" s="812"/>
      <c r="F34" s="812"/>
      <c r="G34" s="813"/>
      <c r="H34" s="17"/>
      <c r="I34" s="17"/>
      <c r="J34" s="17"/>
      <c r="K34" s="17"/>
      <c r="L34" s="17"/>
      <c r="M34" s="17"/>
      <c r="N34" s="17"/>
      <c r="O34" s="17"/>
      <c r="P34" s="17"/>
      <c r="Q34" s="17"/>
      <c r="R34" s="17"/>
      <c r="S34" s="17"/>
      <c r="T34" s="102"/>
      <c r="U34" s="98"/>
      <c r="V34" s="7"/>
      <c r="W34" s="7"/>
      <c r="X34" s="7"/>
    </row>
    <row r="35" spans="2:24" s="8" customFormat="1" ht="5.0999999999999996" customHeight="1" thickTop="1" thickBot="1" x14ac:dyDescent="0.3">
      <c r="B35" s="95"/>
      <c r="C35" s="524"/>
      <c r="D35" s="17"/>
      <c r="E35" s="17"/>
      <c r="F35" s="17"/>
      <c r="G35" s="17"/>
      <c r="H35" s="17"/>
      <c r="I35" s="17"/>
      <c r="J35" s="17"/>
      <c r="K35" s="17"/>
      <c r="L35" s="17"/>
      <c r="M35" s="17"/>
      <c r="N35" s="17"/>
      <c r="O35" s="17"/>
      <c r="P35" s="17"/>
      <c r="Q35" s="17"/>
      <c r="R35" s="17"/>
      <c r="S35" s="17"/>
      <c r="T35" s="102"/>
      <c r="U35" s="98"/>
      <c r="V35" s="7"/>
      <c r="W35" s="7"/>
      <c r="X35" s="7"/>
    </row>
    <row r="36" spans="2:24" s="8" customFormat="1" ht="15" thickBot="1" x14ac:dyDescent="0.3">
      <c r="B36" s="95"/>
      <c r="C36" s="524"/>
      <c r="D36" s="497" t="s">
        <v>234</v>
      </c>
      <c r="E36" s="498" t="s">
        <v>237</v>
      </c>
      <c r="F36" s="17"/>
      <c r="G36" s="72" t="str">
        <f t="shared" ref="G36:S36" si="15">G26</f>
        <v>Total</v>
      </c>
      <c r="H36" s="654" t="str">
        <f t="shared" si="15"/>
        <v>Enero</v>
      </c>
      <c r="I36" s="654" t="str">
        <f t="shared" si="15"/>
        <v>Febrero</v>
      </c>
      <c r="J36" s="654" t="str">
        <f t="shared" si="15"/>
        <v>Marzo</v>
      </c>
      <c r="K36" s="654" t="str">
        <f t="shared" si="15"/>
        <v>Abril</v>
      </c>
      <c r="L36" s="654" t="str">
        <f t="shared" si="15"/>
        <v>Mayo</v>
      </c>
      <c r="M36" s="654" t="str">
        <f t="shared" si="15"/>
        <v>Junio</v>
      </c>
      <c r="N36" s="654" t="str">
        <f t="shared" si="15"/>
        <v>Julio</v>
      </c>
      <c r="O36" s="654" t="str">
        <f t="shared" si="15"/>
        <v>Agosto</v>
      </c>
      <c r="P36" s="654" t="str">
        <f t="shared" si="15"/>
        <v>Septiembre</v>
      </c>
      <c r="Q36" s="654" t="str">
        <f t="shared" si="15"/>
        <v>Octubre</v>
      </c>
      <c r="R36" s="654" t="str">
        <f t="shared" si="15"/>
        <v>Noviembre</v>
      </c>
      <c r="S36" s="655" t="str">
        <f t="shared" si="15"/>
        <v>Diciembre</v>
      </c>
      <c r="T36" s="102"/>
      <c r="U36" s="98"/>
      <c r="V36" s="7"/>
      <c r="W36" s="7"/>
      <c r="X36" s="7"/>
    </row>
    <row r="37" spans="2:24" s="8" customFormat="1" ht="14.1" customHeight="1" x14ac:dyDescent="0.25">
      <c r="B37" s="95"/>
      <c r="C37" s="524"/>
      <c r="D37" s="499" t="str">
        <f t="shared" ref="D37:D41" si="16">D27</f>
        <v>Visitas</v>
      </c>
      <c r="E37" s="553"/>
      <c r="F37" s="17"/>
      <c r="G37" s="503">
        <f>SUM(H37:S37)</f>
        <v>0</v>
      </c>
      <c r="H37" s="504">
        <f>H27*$E37</f>
        <v>0</v>
      </c>
      <c r="I37" s="504">
        <f t="shared" ref="I37:S37" si="17">I27*$E37</f>
        <v>0</v>
      </c>
      <c r="J37" s="504">
        <f t="shared" si="17"/>
        <v>0</v>
      </c>
      <c r="K37" s="504">
        <f t="shared" si="17"/>
        <v>0</v>
      </c>
      <c r="L37" s="504">
        <f t="shared" si="17"/>
        <v>0</v>
      </c>
      <c r="M37" s="504">
        <f t="shared" si="17"/>
        <v>0</v>
      </c>
      <c r="N37" s="504">
        <f t="shared" si="17"/>
        <v>0</v>
      </c>
      <c r="O37" s="504">
        <f t="shared" si="17"/>
        <v>0</v>
      </c>
      <c r="P37" s="504">
        <f t="shared" si="17"/>
        <v>0</v>
      </c>
      <c r="Q37" s="504">
        <f t="shared" si="17"/>
        <v>0</v>
      </c>
      <c r="R37" s="504">
        <f t="shared" si="17"/>
        <v>0</v>
      </c>
      <c r="S37" s="504">
        <f t="shared" si="17"/>
        <v>0</v>
      </c>
      <c r="T37" s="102"/>
      <c r="U37" s="98"/>
      <c r="V37" s="7"/>
      <c r="W37" s="7"/>
      <c r="X37" s="7"/>
    </row>
    <row r="38" spans="2:24" s="8" customFormat="1" ht="14.1" customHeight="1" x14ac:dyDescent="0.25">
      <c r="B38" s="95"/>
      <c r="C38" s="524"/>
      <c r="D38" s="501" t="str">
        <f t="shared" si="16"/>
        <v>Llamadas</v>
      </c>
      <c r="E38" s="554"/>
      <c r="F38" s="17"/>
      <c r="G38" s="505">
        <f t="shared" ref="G38:G41" si="18">SUM(H38:S38)</f>
        <v>0</v>
      </c>
      <c r="H38" s="506">
        <f t="shared" ref="H38:S41" si="19">H28*$E38</f>
        <v>0</v>
      </c>
      <c r="I38" s="506">
        <f t="shared" si="19"/>
        <v>0</v>
      </c>
      <c r="J38" s="506">
        <f t="shared" si="19"/>
        <v>0</v>
      </c>
      <c r="K38" s="506">
        <f t="shared" si="19"/>
        <v>0</v>
      </c>
      <c r="L38" s="506">
        <f t="shared" si="19"/>
        <v>0</v>
      </c>
      <c r="M38" s="506">
        <f t="shared" si="19"/>
        <v>0</v>
      </c>
      <c r="N38" s="506">
        <f t="shared" si="19"/>
        <v>0</v>
      </c>
      <c r="O38" s="506">
        <f t="shared" si="19"/>
        <v>0</v>
      </c>
      <c r="P38" s="506">
        <f t="shared" si="19"/>
        <v>0</v>
      </c>
      <c r="Q38" s="506">
        <f t="shared" si="19"/>
        <v>0</v>
      </c>
      <c r="R38" s="506">
        <f t="shared" si="19"/>
        <v>0</v>
      </c>
      <c r="S38" s="506">
        <f t="shared" si="19"/>
        <v>0</v>
      </c>
      <c r="T38" s="102"/>
      <c r="U38" s="98"/>
      <c r="V38" s="7"/>
      <c r="W38" s="7"/>
      <c r="X38" s="7"/>
    </row>
    <row r="39" spans="2:24" s="8" customFormat="1" ht="14.1" customHeight="1" x14ac:dyDescent="0.25">
      <c r="B39" s="95"/>
      <c r="C39" s="524"/>
      <c r="D39" s="501" t="str">
        <f t="shared" si="16"/>
        <v>Internet</v>
      </c>
      <c r="E39" s="554"/>
      <c r="F39" s="17"/>
      <c r="G39" s="505">
        <f t="shared" si="18"/>
        <v>0</v>
      </c>
      <c r="H39" s="506">
        <f t="shared" si="19"/>
        <v>0</v>
      </c>
      <c r="I39" s="506">
        <f t="shared" si="19"/>
        <v>0</v>
      </c>
      <c r="J39" s="506">
        <f t="shared" si="19"/>
        <v>0</v>
      </c>
      <c r="K39" s="506">
        <f t="shared" si="19"/>
        <v>0</v>
      </c>
      <c r="L39" s="506">
        <f t="shared" si="19"/>
        <v>0</v>
      </c>
      <c r="M39" s="506">
        <f t="shared" si="19"/>
        <v>0</v>
      </c>
      <c r="N39" s="506">
        <f t="shared" si="19"/>
        <v>0</v>
      </c>
      <c r="O39" s="506">
        <f t="shared" si="19"/>
        <v>0</v>
      </c>
      <c r="P39" s="506">
        <f t="shared" si="19"/>
        <v>0</v>
      </c>
      <c r="Q39" s="506">
        <f t="shared" si="19"/>
        <v>0</v>
      </c>
      <c r="R39" s="506">
        <f t="shared" si="19"/>
        <v>0</v>
      </c>
      <c r="S39" s="506">
        <f t="shared" si="19"/>
        <v>0</v>
      </c>
      <c r="T39" s="102"/>
      <c r="U39" s="98"/>
      <c r="V39" s="7"/>
      <c r="W39" s="7"/>
      <c r="X39" s="7"/>
    </row>
    <row r="40" spans="2:24" s="8" customFormat="1" ht="14.1" customHeight="1" x14ac:dyDescent="0.25">
      <c r="B40" s="95"/>
      <c r="C40" s="524"/>
      <c r="D40" s="501" t="str">
        <f t="shared" si="16"/>
        <v>emailing</v>
      </c>
      <c r="E40" s="554"/>
      <c r="F40" s="17"/>
      <c r="G40" s="505">
        <f t="shared" si="18"/>
        <v>0</v>
      </c>
      <c r="H40" s="506">
        <f t="shared" si="19"/>
        <v>0</v>
      </c>
      <c r="I40" s="506">
        <f t="shared" si="19"/>
        <v>0</v>
      </c>
      <c r="J40" s="506">
        <f t="shared" si="19"/>
        <v>0</v>
      </c>
      <c r="K40" s="506">
        <f t="shared" si="19"/>
        <v>0</v>
      </c>
      <c r="L40" s="506">
        <f t="shared" si="19"/>
        <v>0</v>
      </c>
      <c r="M40" s="506">
        <f t="shared" si="19"/>
        <v>0</v>
      </c>
      <c r="N40" s="506">
        <f t="shared" si="19"/>
        <v>0</v>
      </c>
      <c r="O40" s="506">
        <f t="shared" si="19"/>
        <v>0</v>
      </c>
      <c r="P40" s="506">
        <f t="shared" si="19"/>
        <v>0</v>
      </c>
      <c r="Q40" s="506">
        <f t="shared" si="19"/>
        <v>0</v>
      </c>
      <c r="R40" s="506">
        <f t="shared" si="19"/>
        <v>0</v>
      </c>
      <c r="S40" s="506">
        <f t="shared" si="19"/>
        <v>0</v>
      </c>
      <c r="T40" s="102"/>
      <c r="U40" s="98"/>
      <c r="V40" s="7"/>
      <c r="W40" s="7"/>
      <c r="X40" s="7"/>
    </row>
    <row r="41" spans="2:24" s="8" customFormat="1" ht="14.1" customHeight="1" thickBot="1" x14ac:dyDescent="0.3">
      <c r="B41" s="95"/>
      <c r="C41" s="524"/>
      <c r="D41" s="501" t="str">
        <f t="shared" si="16"/>
        <v>Prospecting</v>
      </c>
      <c r="E41" s="555"/>
      <c r="F41" s="17"/>
      <c r="G41" s="505">
        <f t="shared" si="18"/>
        <v>0</v>
      </c>
      <c r="H41" s="506">
        <f t="shared" si="19"/>
        <v>0</v>
      </c>
      <c r="I41" s="506">
        <f t="shared" si="19"/>
        <v>0</v>
      </c>
      <c r="J41" s="506">
        <f t="shared" si="19"/>
        <v>0</v>
      </c>
      <c r="K41" s="506">
        <f t="shared" si="19"/>
        <v>0</v>
      </c>
      <c r="L41" s="506">
        <f t="shared" si="19"/>
        <v>0</v>
      </c>
      <c r="M41" s="506">
        <f t="shared" si="19"/>
        <v>0</v>
      </c>
      <c r="N41" s="506">
        <f t="shared" si="19"/>
        <v>0</v>
      </c>
      <c r="O41" s="506">
        <f t="shared" si="19"/>
        <v>0</v>
      </c>
      <c r="P41" s="506">
        <f t="shared" si="19"/>
        <v>0</v>
      </c>
      <c r="Q41" s="506">
        <f t="shared" si="19"/>
        <v>0</v>
      </c>
      <c r="R41" s="506">
        <f t="shared" si="19"/>
        <v>0</v>
      </c>
      <c r="S41" s="506">
        <f t="shared" si="19"/>
        <v>0</v>
      </c>
      <c r="T41" s="102"/>
      <c r="U41" s="98"/>
      <c r="V41" s="7"/>
      <c r="W41" s="7"/>
      <c r="X41" s="7"/>
    </row>
    <row r="42" spans="2:24" s="8" customFormat="1" ht="15" customHeight="1" thickBot="1" x14ac:dyDescent="0.3">
      <c r="B42" s="95"/>
      <c r="C42" s="524"/>
      <c r="D42" s="809" t="s">
        <v>84</v>
      </c>
      <c r="E42" s="810"/>
      <c r="F42" s="17"/>
      <c r="G42" s="507">
        <f>SUM(G37:G41)</f>
        <v>0</v>
      </c>
      <c r="H42" s="309">
        <f>SUM(H37:H41)</f>
        <v>0</v>
      </c>
      <c r="I42" s="309">
        <f t="shared" ref="I42:S42" si="20">SUM(I37:I41)</f>
        <v>0</v>
      </c>
      <c r="J42" s="309">
        <f t="shared" si="20"/>
        <v>0</v>
      </c>
      <c r="K42" s="309">
        <f t="shared" si="20"/>
        <v>0</v>
      </c>
      <c r="L42" s="309">
        <f t="shared" si="20"/>
        <v>0</v>
      </c>
      <c r="M42" s="309">
        <f t="shared" si="20"/>
        <v>0</v>
      </c>
      <c r="N42" s="309">
        <f t="shared" si="20"/>
        <v>0</v>
      </c>
      <c r="O42" s="309">
        <f t="shared" si="20"/>
        <v>0</v>
      </c>
      <c r="P42" s="309">
        <f t="shared" si="20"/>
        <v>0</v>
      </c>
      <c r="Q42" s="309">
        <f t="shared" si="20"/>
        <v>0</v>
      </c>
      <c r="R42" s="309">
        <f t="shared" si="20"/>
        <v>0</v>
      </c>
      <c r="S42" s="309">
        <f t="shared" si="20"/>
        <v>0</v>
      </c>
      <c r="T42" s="102"/>
      <c r="U42" s="98"/>
      <c r="V42" s="7"/>
      <c r="W42" s="7"/>
      <c r="X42" s="7"/>
    </row>
    <row r="43" spans="2:24" s="8" customFormat="1" ht="5.0999999999999996" customHeight="1" thickBot="1" x14ac:dyDescent="0.3">
      <c r="B43" s="95"/>
      <c r="C43" s="524"/>
      <c r="D43" s="17"/>
      <c r="E43" s="17"/>
      <c r="F43" s="17"/>
      <c r="G43" s="17"/>
      <c r="H43" s="17"/>
      <c r="I43" s="17"/>
      <c r="J43" s="17"/>
      <c r="K43" s="17"/>
      <c r="L43" s="17"/>
      <c r="M43" s="17"/>
      <c r="N43" s="17"/>
      <c r="O43" s="17"/>
      <c r="P43" s="17"/>
      <c r="Q43" s="17"/>
      <c r="R43" s="17"/>
      <c r="S43" s="17"/>
      <c r="T43" s="102"/>
      <c r="U43" s="98"/>
      <c r="V43" s="7"/>
      <c r="W43" s="7"/>
      <c r="X43" s="7"/>
    </row>
    <row r="44" spans="2:24" s="8" customFormat="1" ht="15" customHeight="1" thickTop="1" thickBot="1" x14ac:dyDescent="0.3">
      <c r="B44" s="95"/>
      <c r="C44" s="5">
        <v>5</v>
      </c>
      <c r="D44" s="814" t="s">
        <v>238</v>
      </c>
      <c r="E44" s="815"/>
      <c r="F44" s="815"/>
      <c r="G44" s="816"/>
      <c r="H44" s="17"/>
      <c r="I44" s="17"/>
      <c r="J44" s="17"/>
      <c r="K44" s="17"/>
      <c r="L44" s="17"/>
      <c r="M44" s="17"/>
      <c r="N44" s="17"/>
      <c r="O44" s="17"/>
      <c r="P44" s="17"/>
      <c r="Q44" s="17"/>
      <c r="R44" s="17"/>
      <c r="S44" s="17"/>
      <c r="T44" s="102"/>
      <c r="U44" s="98"/>
      <c r="V44" s="7"/>
      <c r="W44" s="7"/>
      <c r="X44" s="7"/>
    </row>
    <row r="45" spans="2:24" s="8" customFormat="1" ht="5.0999999999999996" customHeight="1" thickTop="1" thickBot="1" x14ac:dyDescent="0.3">
      <c r="B45" s="95"/>
      <c r="C45" s="524"/>
      <c r="D45" s="17"/>
      <c r="E45" s="17"/>
      <c r="F45" s="17"/>
      <c r="G45" s="17"/>
      <c r="H45" s="17"/>
      <c r="I45" s="17"/>
      <c r="J45" s="17"/>
      <c r="K45" s="17"/>
      <c r="L45" s="17"/>
      <c r="M45" s="17"/>
      <c r="N45" s="17"/>
      <c r="O45" s="17"/>
      <c r="P45" s="17"/>
      <c r="Q45" s="17"/>
      <c r="R45" s="17"/>
      <c r="S45" s="17"/>
      <c r="T45" s="102"/>
      <c r="U45" s="98"/>
      <c r="V45" s="7"/>
      <c r="W45" s="7"/>
      <c r="X45" s="7"/>
    </row>
    <row r="46" spans="2:24" s="8" customFormat="1" ht="15" thickBot="1" x14ac:dyDescent="0.3">
      <c r="B46" s="95"/>
      <c r="C46" s="524"/>
      <c r="D46" s="508" t="s">
        <v>85</v>
      </c>
      <c r="E46" s="509" t="s">
        <v>72</v>
      </c>
      <c r="F46" s="17"/>
      <c r="G46" s="656" t="str">
        <f t="shared" ref="G46:S46" si="21">G36</f>
        <v>Total</v>
      </c>
      <c r="H46" s="657" t="str">
        <f t="shared" si="21"/>
        <v>Enero</v>
      </c>
      <c r="I46" s="657" t="str">
        <f t="shared" si="21"/>
        <v>Febrero</v>
      </c>
      <c r="J46" s="657" t="str">
        <f t="shared" si="21"/>
        <v>Marzo</v>
      </c>
      <c r="K46" s="657" t="str">
        <f t="shared" si="21"/>
        <v>Abril</v>
      </c>
      <c r="L46" s="657" t="str">
        <f t="shared" si="21"/>
        <v>Mayo</v>
      </c>
      <c r="M46" s="657" t="str">
        <f t="shared" si="21"/>
        <v>Junio</v>
      </c>
      <c r="N46" s="657" t="str">
        <f t="shared" si="21"/>
        <v>Julio</v>
      </c>
      <c r="O46" s="657" t="str">
        <f t="shared" si="21"/>
        <v>Agosto</v>
      </c>
      <c r="P46" s="657" t="str">
        <f t="shared" si="21"/>
        <v>Septiembre</v>
      </c>
      <c r="Q46" s="657" t="str">
        <f t="shared" si="21"/>
        <v>Octubre</v>
      </c>
      <c r="R46" s="657" t="str">
        <f t="shared" si="21"/>
        <v>Noviembre</v>
      </c>
      <c r="S46" s="658" t="str">
        <f t="shared" si="21"/>
        <v>Diciembre</v>
      </c>
      <c r="T46" s="102"/>
      <c r="U46" s="98"/>
      <c r="V46" s="7"/>
      <c r="W46" s="7"/>
      <c r="X46" s="7"/>
    </row>
    <row r="47" spans="2:24" s="8" customFormat="1" ht="14.1" customHeight="1" x14ac:dyDescent="0.25">
      <c r="B47" s="95"/>
      <c r="C47" s="524"/>
      <c r="D47" s="556" t="s">
        <v>239</v>
      </c>
      <c r="E47" s="557"/>
      <c r="F47" s="17"/>
      <c r="G47" s="510">
        <f>G$42*$E47</f>
        <v>0</v>
      </c>
      <c r="H47" s="511">
        <f t="shared" ref="H47:S56" si="22">H$42*$E47</f>
        <v>0</v>
      </c>
      <c r="I47" s="511">
        <f t="shared" si="22"/>
        <v>0</v>
      </c>
      <c r="J47" s="511">
        <f t="shared" si="22"/>
        <v>0</v>
      </c>
      <c r="K47" s="511">
        <f t="shared" si="22"/>
        <v>0</v>
      </c>
      <c r="L47" s="511">
        <f t="shared" si="22"/>
        <v>0</v>
      </c>
      <c r="M47" s="511">
        <f t="shared" si="22"/>
        <v>0</v>
      </c>
      <c r="N47" s="511">
        <f t="shared" si="22"/>
        <v>0</v>
      </c>
      <c r="O47" s="511">
        <f t="shared" si="22"/>
        <v>0</v>
      </c>
      <c r="P47" s="511">
        <f t="shared" si="22"/>
        <v>0</v>
      </c>
      <c r="Q47" s="511">
        <f t="shared" si="22"/>
        <v>0</v>
      </c>
      <c r="R47" s="511">
        <f t="shared" si="22"/>
        <v>0</v>
      </c>
      <c r="S47" s="511">
        <f t="shared" si="22"/>
        <v>0</v>
      </c>
      <c r="T47" s="102"/>
      <c r="U47" s="98"/>
      <c r="V47" s="7"/>
      <c r="W47" s="7"/>
      <c r="X47" s="7"/>
    </row>
    <row r="48" spans="2:24" s="8" customFormat="1" ht="14.1" customHeight="1" x14ac:dyDescent="0.25">
      <c r="B48" s="95"/>
      <c r="C48" s="524"/>
      <c r="D48" s="544" t="s">
        <v>255</v>
      </c>
      <c r="E48" s="545"/>
      <c r="F48" s="17"/>
      <c r="G48" s="512">
        <f t="shared" ref="G48:G56" si="23">G$42*$E48</f>
        <v>0</v>
      </c>
      <c r="H48" s="513">
        <f t="shared" si="22"/>
        <v>0</v>
      </c>
      <c r="I48" s="513">
        <f t="shared" si="22"/>
        <v>0</v>
      </c>
      <c r="J48" s="513">
        <f t="shared" si="22"/>
        <v>0</v>
      </c>
      <c r="K48" s="513">
        <f t="shared" si="22"/>
        <v>0</v>
      </c>
      <c r="L48" s="513">
        <f t="shared" si="22"/>
        <v>0</v>
      </c>
      <c r="M48" s="513">
        <f t="shared" si="22"/>
        <v>0</v>
      </c>
      <c r="N48" s="513">
        <f t="shared" si="22"/>
        <v>0</v>
      </c>
      <c r="O48" s="513">
        <f t="shared" si="22"/>
        <v>0</v>
      </c>
      <c r="P48" s="513">
        <f t="shared" si="22"/>
        <v>0</v>
      </c>
      <c r="Q48" s="513">
        <f t="shared" si="22"/>
        <v>0</v>
      </c>
      <c r="R48" s="513">
        <f t="shared" si="22"/>
        <v>0</v>
      </c>
      <c r="S48" s="513">
        <f t="shared" si="22"/>
        <v>0</v>
      </c>
      <c r="T48" s="102"/>
      <c r="U48" s="98"/>
      <c r="V48" s="7"/>
      <c r="W48" s="7"/>
      <c r="X48" s="7"/>
    </row>
    <row r="49" spans="2:24" s="8" customFormat="1" ht="14.1" customHeight="1" x14ac:dyDescent="0.25">
      <c r="B49" s="95"/>
      <c r="C49" s="524"/>
      <c r="D49" s="544"/>
      <c r="E49" s="545"/>
      <c r="F49" s="17"/>
      <c r="G49" s="512">
        <f t="shared" si="23"/>
        <v>0</v>
      </c>
      <c r="H49" s="513">
        <f t="shared" si="22"/>
        <v>0</v>
      </c>
      <c r="I49" s="513">
        <f t="shared" si="22"/>
        <v>0</v>
      </c>
      <c r="J49" s="513">
        <f t="shared" si="22"/>
        <v>0</v>
      </c>
      <c r="K49" s="513">
        <f t="shared" si="22"/>
        <v>0</v>
      </c>
      <c r="L49" s="513">
        <f t="shared" si="22"/>
        <v>0</v>
      </c>
      <c r="M49" s="513">
        <f t="shared" si="22"/>
        <v>0</v>
      </c>
      <c r="N49" s="513">
        <f t="shared" si="22"/>
        <v>0</v>
      </c>
      <c r="O49" s="513">
        <f t="shared" si="22"/>
        <v>0</v>
      </c>
      <c r="P49" s="513">
        <f t="shared" si="22"/>
        <v>0</v>
      </c>
      <c r="Q49" s="513">
        <f t="shared" si="22"/>
        <v>0</v>
      </c>
      <c r="R49" s="513">
        <f t="shared" si="22"/>
        <v>0</v>
      </c>
      <c r="S49" s="513">
        <f t="shared" si="22"/>
        <v>0</v>
      </c>
      <c r="T49" s="102"/>
      <c r="U49" s="98"/>
      <c r="V49" s="7"/>
      <c r="W49" s="7"/>
      <c r="X49" s="7"/>
    </row>
    <row r="50" spans="2:24" s="8" customFormat="1" ht="14.1" customHeight="1" x14ac:dyDescent="0.25">
      <c r="B50" s="95"/>
      <c r="C50" s="524"/>
      <c r="D50" s="544"/>
      <c r="E50" s="545"/>
      <c r="F50" s="17"/>
      <c r="G50" s="512">
        <f t="shared" si="23"/>
        <v>0</v>
      </c>
      <c r="H50" s="513">
        <f t="shared" si="22"/>
        <v>0</v>
      </c>
      <c r="I50" s="513">
        <f t="shared" si="22"/>
        <v>0</v>
      </c>
      <c r="J50" s="513">
        <f t="shared" si="22"/>
        <v>0</v>
      </c>
      <c r="K50" s="513">
        <f t="shared" si="22"/>
        <v>0</v>
      </c>
      <c r="L50" s="513">
        <f t="shared" si="22"/>
        <v>0</v>
      </c>
      <c r="M50" s="513">
        <f t="shared" si="22"/>
        <v>0</v>
      </c>
      <c r="N50" s="513">
        <f t="shared" si="22"/>
        <v>0</v>
      </c>
      <c r="O50" s="513">
        <f t="shared" si="22"/>
        <v>0</v>
      </c>
      <c r="P50" s="513">
        <f t="shared" si="22"/>
        <v>0</v>
      </c>
      <c r="Q50" s="513">
        <f t="shared" si="22"/>
        <v>0</v>
      </c>
      <c r="R50" s="513">
        <f t="shared" si="22"/>
        <v>0</v>
      </c>
      <c r="S50" s="513">
        <f t="shared" si="22"/>
        <v>0</v>
      </c>
      <c r="T50" s="102"/>
      <c r="U50" s="98"/>
      <c r="V50" s="7"/>
      <c r="W50" s="7"/>
      <c r="X50" s="7"/>
    </row>
    <row r="51" spans="2:24" s="8" customFormat="1" ht="14.1" customHeight="1" x14ac:dyDescent="0.25">
      <c r="B51" s="95"/>
      <c r="C51" s="524"/>
      <c r="D51" s="544"/>
      <c r="E51" s="545"/>
      <c r="F51" s="17"/>
      <c r="G51" s="512">
        <f t="shared" si="23"/>
        <v>0</v>
      </c>
      <c r="H51" s="513">
        <f t="shared" si="22"/>
        <v>0</v>
      </c>
      <c r="I51" s="513">
        <f t="shared" si="22"/>
        <v>0</v>
      </c>
      <c r="J51" s="513">
        <f t="shared" si="22"/>
        <v>0</v>
      </c>
      <c r="K51" s="513">
        <f t="shared" si="22"/>
        <v>0</v>
      </c>
      <c r="L51" s="513">
        <f t="shared" si="22"/>
        <v>0</v>
      </c>
      <c r="M51" s="513">
        <f t="shared" si="22"/>
        <v>0</v>
      </c>
      <c r="N51" s="513">
        <f t="shared" si="22"/>
        <v>0</v>
      </c>
      <c r="O51" s="513">
        <f t="shared" si="22"/>
        <v>0</v>
      </c>
      <c r="P51" s="513">
        <f t="shared" si="22"/>
        <v>0</v>
      </c>
      <c r="Q51" s="513">
        <f t="shared" si="22"/>
        <v>0</v>
      </c>
      <c r="R51" s="513">
        <f t="shared" si="22"/>
        <v>0</v>
      </c>
      <c r="S51" s="513">
        <f t="shared" si="22"/>
        <v>0</v>
      </c>
      <c r="T51" s="102"/>
      <c r="U51" s="98"/>
      <c r="V51" s="7"/>
      <c r="W51" s="7"/>
      <c r="X51" s="7"/>
    </row>
    <row r="52" spans="2:24" s="8" customFormat="1" ht="14.1" customHeight="1" x14ac:dyDescent="0.25">
      <c r="B52" s="95"/>
      <c r="C52" s="524"/>
      <c r="D52" s="544"/>
      <c r="E52" s="545"/>
      <c r="F52" s="17"/>
      <c r="G52" s="512">
        <f t="shared" si="23"/>
        <v>0</v>
      </c>
      <c r="H52" s="513">
        <f t="shared" si="22"/>
        <v>0</v>
      </c>
      <c r="I52" s="513">
        <f t="shared" si="22"/>
        <v>0</v>
      </c>
      <c r="J52" s="513">
        <f t="shared" si="22"/>
        <v>0</v>
      </c>
      <c r="K52" s="513">
        <f t="shared" si="22"/>
        <v>0</v>
      </c>
      <c r="L52" s="513">
        <f t="shared" si="22"/>
        <v>0</v>
      </c>
      <c r="M52" s="513">
        <f t="shared" si="22"/>
        <v>0</v>
      </c>
      <c r="N52" s="513">
        <f t="shared" si="22"/>
        <v>0</v>
      </c>
      <c r="O52" s="513">
        <f t="shared" si="22"/>
        <v>0</v>
      </c>
      <c r="P52" s="513">
        <f t="shared" si="22"/>
        <v>0</v>
      </c>
      <c r="Q52" s="513">
        <f t="shared" si="22"/>
        <v>0</v>
      </c>
      <c r="R52" s="513">
        <f t="shared" si="22"/>
        <v>0</v>
      </c>
      <c r="S52" s="513">
        <f t="shared" si="22"/>
        <v>0</v>
      </c>
      <c r="T52" s="102"/>
      <c r="U52" s="98"/>
      <c r="V52" s="7"/>
      <c r="W52" s="7"/>
      <c r="X52" s="7"/>
    </row>
    <row r="53" spans="2:24" s="8" customFormat="1" ht="14.1" customHeight="1" x14ac:dyDescent="0.25">
      <c r="B53" s="95"/>
      <c r="C53" s="524"/>
      <c r="D53" s="544"/>
      <c r="E53" s="545"/>
      <c r="F53" s="17"/>
      <c r="G53" s="512">
        <f t="shared" si="23"/>
        <v>0</v>
      </c>
      <c r="H53" s="513">
        <f t="shared" si="22"/>
        <v>0</v>
      </c>
      <c r="I53" s="513">
        <f t="shared" si="22"/>
        <v>0</v>
      </c>
      <c r="J53" s="513">
        <f t="shared" si="22"/>
        <v>0</v>
      </c>
      <c r="K53" s="513">
        <f t="shared" si="22"/>
        <v>0</v>
      </c>
      <c r="L53" s="513">
        <f t="shared" si="22"/>
        <v>0</v>
      </c>
      <c r="M53" s="513">
        <f t="shared" si="22"/>
        <v>0</v>
      </c>
      <c r="N53" s="513">
        <f t="shared" si="22"/>
        <v>0</v>
      </c>
      <c r="O53" s="513">
        <f t="shared" si="22"/>
        <v>0</v>
      </c>
      <c r="P53" s="513">
        <f t="shared" si="22"/>
        <v>0</v>
      </c>
      <c r="Q53" s="513">
        <f t="shared" si="22"/>
        <v>0</v>
      </c>
      <c r="R53" s="513">
        <f t="shared" si="22"/>
        <v>0</v>
      </c>
      <c r="S53" s="513">
        <f t="shared" si="22"/>
        <v>0</v>
      </c>
      <c r="T53" s="102"/>
      <c r="U53" s="98"/>
      <c r="V53" s="7"/>
      <c r="W53" s="7"/>
      <c r="X53" s="7"/>
    </row>
    <row r="54" spans="2:24" s="8" customFormat="1" ht="14.1" customHeight="1" x14ac:dyDescent="0.25">
      <c r="B54" s="95"/>
      <c r="C54" s="524"/>
      <c r="D54" s="544"/>
      <c r="E54" s="545"/>
      <c r="F54" s="17"/>
      <c r="G54" s="512">
        <f t="shared" si="23"/>
        <v>0</v>
      </c>
      <c r="H54" s="513">
        <f t="shared" si="22"/>
        <v>0</v>
      </c>
      <c r="I54" s="513">
        <f t="shared" si="22"/>
        <v>0</v>
      </c>
      <c r="J54" s="513">
        <f t="shared" si="22"/>
        <v>0</v>
      </c>
      <c r="K54" s="513">
        <f t="shared" si="22"/>
        <v>0</v>
      </c>
      <c r="L54" s="513">
        <f t="shared" si="22"/>
        <v>0</v>
      </c>
      <c r="M54" s="513">
        <f t="shared" si="22"/>
        <v>0</v>
      </c>
      <c r="N54" s="513">
        <f t="shared" si="22"/>
        <v>0</v>
      </c>
      <c r="O54" s="513">
        <f t="shared" si="22"/>
        <v>0</v>
      </c>
      <c r="P54" s="513">
        <f t="shared" si="22"/>
        <v>0</v>
      </c>
      <c r="Q54" s="513">
        <f t="shared" si="22"/>
        <v>0</v>
      </c>
      <c r="R54" s="513">
        <f t="shared" si="22"/>
        <v>0</v>
      </c>
      <c r="S54" s="513">
        <f t="shared" si="22"/>
        <v>0</v>
      </c>
      <c r="T54" s="102"/>
      <c r="U54" s="98"/>
      <c r="V54" s="7"/>
      <c r="W54" s="7"/>
      <c r="X54" s="7"/>
    </row>
    <row r="55" spans="2:24" s="8" customFormat="1" ht="14.1" customHeight="1" x14ac:dyDescent="0.25">
      <c r="B55" s="95"/>
      <c r="C55" s="524"/>
      <c r="D55" s="544"/>
      <c r="E55" s="545"/>
      <c r="F55" s="17"/>
      <c r="G55" s="512">
        <f t="shared" si="23"/>
        <v>0</v>
      </c>
      <c r="H55" s="513">
        <f t="shared" si="22"/>
        <v>0</v>
      </c>
      <c r="I55" s="513">
        <f t="shared" si="22"/>
        <v>0</v>
      </c>
      <c r="J55" s="513">
        <f t="shared" si="22"/>
        <v>0</v>
      </c>
      <c r="K55" s="513">
        <f t="shared" si="22"/>
        <v>0</v>
      </c>
      <c r="L55" s="513">
        <f t="shared" si="22"/>
        <v>0</v>
      </c>
      <c r="M55" s="513">
        <f t="shared" si="22"/>
        <v>0</v>
      </c>
      <c r="N55" s="513">
        <f t="shared" si="22"/>
        <v>0</v>
      </c>
      <c r="O55" s="513">
        <f t="shared" si="22"/>
        <v>0</v>
      </c>
      <c r="P55" s="513">
        <f t="shared" si="22"/>
        <v>0</v>
      </c>
      <c r="Q55" s="513">
        <f t="shared" si="22"/>
        <v>0</v>
      </c>
      <c r="R55" s="513">
        <f t="shared" si="22"/>
        <v>0</v>
      </c>
      <c r="S55" s="513">
        <f t="shared" si="22"/>
        <v>0</v>
      </c>
      <c r="T55" s="102"/>
      <c r="U55" s="98"/>
      <c r="V55" s="7"/>
      <c r="W55" s="7"/>
      <c r="X55" s="7"/>
    </row>
    <row r="56" spans="2:24" s="8" customFormat="1" ht="14.1" customHeight="1" x14ac:dyDescent="0.25">
      <c r="B56" s="95"/>
      <c r="C56" s="524"/>
      <c r="D56" s="548"/>
      <c r="E56" s="545"/>
      <c r="F56" s="17"/>
      <c r="G56" s="514">
        <f t="shared" si="23"/>
        <v>0</v>
      </c>
      <c r="H56" s="515">
        <f t="shared" si="22"/>
        <v>0</v>
      </c>
      <c r="I56" s="515">
        <f t="shared" si="22"/>
        <v>0</v>
      </c>
      <c r="J56" s="515">
        <f t="shared" si="22"/>
        <v>0</v>
      </c>
      <c r="K56" s="515">
        <f t="shared" si="22"/>
        <v>0</v>
      </c>
      <c r="L56" s="515">
        <f t="shared" si="22"/>
        <v>0</v>
      </c>
      <c r="M56" s="515">
        <f t="shared" si="22"/>
        <v>0</v>
      </c>
      <c r="N56" s="515">
        <f t="shared" si="22"/>
        <v>0</v>
      </c>
      <c r="O56" s="515">
        <f t="shared" si="22"/>
        <v>0</v>
      </c>
      <c r="P56" s="515">
        <f t="shared" si="22"/>
        <v>0</v>
      </c>
      <c r="Q56" s="515">
        <f t="shared" si="22"/>
        <v>0</v>
      </c>
      <c r="R56" s="515">
        <f t="shared" si="22"/>
        <v>0</v>
      </c>
      <c r="S56" s="515">
        <f t="shared" si="22"/>
        <v>0</v>
      </c>
      <c r="T56" s="102"/>
      <c r="U56" s="98"/>
      <c r="V56" s="7"/>
      <c r="W56" s="7"/>
      <c r="X56" s="7"/>
    </row>
    <row r="57" spans="2:24" s="8" customFormat="1" ht="15" thickBot="1" x14ac:dyDescent="0.3">
      <c r="B57" s="95"/>
      <c r="C57" s="524"/>
      <c r="D57" s="516" t="s">
        <v>0</v>
      </c>
      <c r="E57" s="517">
        <f>SUM(E47:E56)</f>
        <v>0</v>
      </c>
      <c r="F57" s="17"/>
      <c r="G57" s="518">
        <f>SUM(G47:G56)</f>
        <v>0</v>
      </c>
      <c r="H57" s="518">
        <f t="shared" ref="H57:S57" si="24">SUM(H47:H56)</f>
        <v>0</v>
      </c>
      <c r="I57" s="518">
        <f t="shared" si="24"/>
        <v>0</v>
      </c>
      <c r="J57" s="518">
        <f t="shared" si="24"/>
        <v>0</v>
      </c>
      <c r="K57" s="518">
        <f t="shared" si="24"/>
        <v>0</v>
      </c>
      <c r="L57" s="518">
        <f t="shared" si="24"/>
        <v>0</v>
      </c>
      <c r="M57" s="518">
        <f t="shared" si="24"/>
        <v>0</v>
      </c>
      <c r="N57" s="518">
        <f t="shared" si="24"/>
        <v>0</v>
      </c>
      <c r="O57" s="518">
        <f t="shared" si="24"/>
        <v>0</v>
      </c>
      <c r="P57" s="518">
        <f t="shared" si="24"/>
        <v>0</v>
      </c>
      <c r="Q57" s="518">
        <f t="shared" si="24"/>
        <v>0</v>
      </c>
      <c r="R57" s="518">
        <f t="shared" si="24"/>
        <v>0</v>
      </c>
      <c r="S57" s="518">
        <f t="shared" si="24"/>
        <v>0</v>
      </c>
      <c r="T57" s="102"/>
      <c r="U57" s="98"/>
      <c r="V57" s="7"/>
      <c r="W57" s="7"/>
      <c r="X57" s="7"/>
    </row>
    <row r="58" spans="2:24" s="8" customFormat="1" ht="14.25" x14ac:dyDescent="0.25">
      <c r="B58" s="95"/>
      <c r="C58" s="524"/>
      <c r="D58" s="17"/>
      <c r="E58" s="559" t="str">
        <f>IF(G57=0,"",IF(E57&lt;&gt;100%,"CUIDADO: FALTAN O HAY EXCESO DE CUOTAS, DEBE SUMAR 100%",""))</f>
        <v/>
      </c>
      <c r="F58" s="17"/>
      <c r="G58" s="17"/>
      <c r="H58" s="17"/>
      <c r="I58" s="17"/>
      <c r="J58" s="17"/>
      <c r="K58" s="17"/>
      <c r="L58" s="17"/>
      <c r="M58" s="17"/>
      <c r="N58" s="17"/>
      <c r="O58" s="17"/>
      <c r="P58" s="17"/>
      <c r="Q58" s="17"/>
      <c r="R58" s="17"/>
      <c r="S58" s="17"/>
      <c r="T58" s="102"/>
      <c r="U58" s="98"/>
      <c r="V58" s="7"/>
      <c r="W58" s="7"/>
      <c r="X58" s="7"/>
    </row>
    <row r="59" spans="2:24" s="8" customFormat="1" ht="5.0999999999999996" customHeight="1" x14ac:dyDescent="0.25">
      <c r="B59" s="95"/>
      <c r="C59" s="525"/>
      <c r="D59" s="473"/>
      <c r="E59" s="473"/>
      <c r="F59" s="473"/>
      <c r="G59" s="473"/>
      <c r="H59" s="473"/>
      <c r="I59" s="473"/>
      <c r="J59" s="473"/>
      <c r="K59" s="473"/>
      <c r="L59" s="473"/>
      <c r="M59" s="473"/>
      <c r="N59" s="473"/>
      <c r="O59" s="473"/>
      <c r="P59" s="473"/>
      <c r="Q59" s="473"/>
      <c r="R59" s="473"/>
      <c r="S59" s="473"/>
      <c r="T59" s="474"/>
      <c r="U59" s="98"/>
      <c r="V59" s="7"/>
      <c r="W59" s="7"/>
      <c r="X59" s="7"/>
    </row>
    <row r="60" spans="2:24" s="8" customFormat="1" ht="14.25" x14ac:dyDescent="0.25">
      <c r="B60" s="95"/>
      <c r="C60" s="526"/>
      <c r="D60" s="527"/>
      <c r="E60" s="527"/>
      <c r="F60" s="527"/>
      <c r="G60" s="527"/>
      <c r="H60" s="527"/>
      <c r="I60" s="527"/>
      <c r="J60" s="527"/>
      <c r="K60" s="527"/>
      <c r="L60" s="527"/>
      <c r="M60" s="527"/>
      <c r="N60" s="527"/>
      <c r="O60" s="527"/>
      <c r="P60" s="94"/>
      <c r="Q60" s="94"/>
      <c r="R60" s="94"/>
      <c r="S60" s="94"/>
      <c r="T60" s="528"/>
      <c r="U60" s="98"/>
    </row>
    <row r="61" spans="2:24" s="8" customFormat="1" ht="14.25" x14ac:dyDescent="0.25">
      <c r="B61" s="95"/>
      <c r="C61" s="529"/>
      <c r="D61" s="530"/>
      <c r="E61" s="530"/>
      <c r="F61" s="530"/>
      <c r="G61" s="530"/>
      <c r="H61" s="530"/>
      <c r="I61" s="530"/>
      <c r="J61" s="530"/>
      <c r="K61" s="530"/>
      <c r="L61" s="530"/>
      <c r="M61" s="530"/>
      <c r="N61" s="530"/>
      <c r="O61" s="530"/>
      <c r="P61" s="98"/>
      <c r="Q61" s="98"/>
      <c r="R61" s="98"/>
      <c r="S61" s="98"/>
      <c r="T61" s="531"/>
      <c r="U61" s="98"/>
    </row>
    <row r="62" spans="2:24" s="8" customFormat="1" ht="14.25" x14ac:dyDescent="0.25">
      <c r="B62" s="95"/>
      <c r="C62" s="529"/>
      <c r="D62" s="530"/>
      <c r="E62" s="530"/>
      <c r="F62" s="530"/>
      <c r="G62" s="530"/>
      <c r="H62" s="530"/>
      <c r="I62" s="530"/>
      <c r="J62" s="530"/>
      <c r="K62" s="530"/>
      <c r="L62" s="530"/>
      <c r="M62" s="530"/>
      <c r="N62" s="530"/>
      <c r="O62" s="530"/>
      <c r="P62" s="98"/>
      <c r="Q62" s="98"/>
      <c r="R62" s="98"/>
      <c r="S62" s="98"/>
      <c r="T62" s="531"/>
      <c r="U62" s="98"/>
    </row>
    <row r="63" spans="2:24" s="8" customFormat="1" ht="14.25" x14ac:dyDescent="0.25">
      <c r="B63" s="95"/>
      <c r="C63" s="529"/>
      <c r="D63" s="530"/>
      <c r="E63" s="530"/>
      <c r="F63" s="530"/>
      <c r="G63" s="530"/>
      <c r="H63" s="530"/>
      <c r="I63" s="530"/>
      <c r="J63" s="530"/>
      <c r="K63" s="530"/>
      <c r="L63" s="530"/>
      <c r="M63" s="530"/>
      <c r="N63" s="530"/>
      <c r="O63" s="530"/>
      <c r="P63" s="98"/>
      <c r="Q63" s="98"/>
      <c r="R63" s="98"/>
      <c r="S63" s="98"/>
      <c r="T63" s="531"/>
      <c r="U63" s="98"/>
    </row>
    <row r="64" spans="2:24" s="8" customFormat="1" ht="14.25" x14ac:dyDescent="0.25">
      <c r="B64" s="95"/>
      <c r="C64" s="529"/>
      <c r="D64" s="530"/>
      <c r="E64" s="530"/>
      <c r="F64" s="530"/>
      <c r="G64" s="530"/>
      <c r="H64" s="530"/>
      <c r="I64" s="530"/>
      <c r="J64" s="530"/>
      <c r="K64" s="530"/>
      <c r="L64" s="530"/>
      <c r="M64" s="530"/>
      <c r="N64" s="530"/>
      <c r="O64" s="530"/>
      <c r="P64" s="98"/>
      <c r="Q64" s="98"/>
      <c r="R64" s="98"/>
      <c r="S64" s="98"/>
      <c r="T64" s="531"/>
      <c r="U64" s="98"/>
    </row>
    <row r="65" spans="2:21" s="8" customFormat="1" ht="14.25" x14ac:dyDescent="0.25">
      <c r="B65" s="95"/>
      <c r="C65" s="529"/>
      <c r="D65" s="530"/>
      <c r="E65" s="530"/>
      <c r="F65" s="530"/>
      <c r="G65" s="530"/>
      <c r="H65" s="530"/>
      <c r="I65" s="530"/>
      <c r="J65" s="530"/>
      <c r="K65" s="530"/>
      <c r="L65" s="530"/>
      <c r="M65" s="530"/>
      <c r="N65" s="530"/>
      <c r="O65" s="530"/>
      <c r="P65" s="98"/>
      <c r="Q65" s="98"/>
      <c r="R65" s="98"/>
      <c r="S65" s="98"/>
      <c r="T65" s="531"/>
      <c r="U65" s="98"/>
    </row>
    <row r="66" spans="2:21" s="8" customFormat="1" ht="14.25" x14ac:dyDescent="0.25">
      <c r="B66" s="95"/>
      <c r="C66" s="529"/>
      <c r="D66" s="530"/>
      <c r="E66" s="530"/>
      <c r="F66" s="530"/>
      <c r="G66" s="530"/>
      <c r="H66" s="530"/>
      <c r="I66" s="530"/>
      <c r="J66" s="530"/>
      <c r="K66" s="530"/>
      <c r="L66" s="530"/>
      <c r="M66" s="530"/>
      <c r="N66" s="530"/>
      <c r="O66" s="530"/>
      <c r="P66" s="98"/>
      <c r="Q66" s="98"/>
      <c r="R66" s="98"/>
      <c r="S66" s="98"/>
      <c r="T66" s="531"/>
      <c r="U66" s="98"/>
    </row>
    <row r="67" spans="2:21" s="8" customFormat="1" ht="14.25" x14ac:dyDescent="0.25">
      <c r="B67" s="95"/>
      <c r="C67" s="529"/>
      <c r="D67" s="530"/>
      <c r="E67" s="530"/>
      <c r="F67" s="530"/>
      <c r="G67" s="530"/>
      <c r="H67" s="530"/>
      <c r="I67" s="530"/>
      <c r="J67" s="530"/>
      <c r="K67" s="530"/>
      <c r="L67" s="530"/>
      <c r="M67" s="530"/>
      <c r="N67" s="530"/>
      <c r="O67" s="530"/>
      <c r="P67" s="98"/>
      <c r="Q67" s="98"/>
      <c r="R67" s="98"/>
      <c r="S67" s="98"/>
      <c r="T67" s="531"/>
      <c r="U67" s="98"/>
    </row>
    <row r="68" spans="2:21" s="8" customFormat="1" ht="14.25" x14ac:dyDescent="0.25">
      <c r="B68" s="95"/>
      <c r="C68" s="529"/>
      <c r="D68" s="530"/>
      <c r="E68" s="530"/>
      <c r="F68" s="530"/>
      <c r="G68" s="530"/>
      <c r="H68" s="530"/>
      <c r="I68" s="530"/>
      <c r="J68" s="530"/>
      <c r="K68" s="530"/>
      <c r="L68" s="530"/>
      <c r="M68" s="530"/>
      <c r="N68" s="530"/>
      <c r="O68" s="530"/>
      <c r="P68" s="98"/>
      <c r="Q68" s="98"/>
      <c r="R68" s="98"/>
      <c r="S68" s="98"/>
      <c r="T68" s="531"/>
      <c r="U68" s="98"/>
    </row>
    <row r="69" spans="2:21" s="8" customFormat="1" ht="14.25" x14ac:dyDescent="0.25">
      <c r="B69" s="95"/>
      <c r="C69" s="529"/>
      <c r="D69" s="530"/>
      <c r="E69" s="530"/>
      <c r="F69" s="530"/>
      <c r="G69" s="530"/>
      <c r="H69" s="530"/>
      <c r="I69" s="530"/>
      <c r="J69" s="530"/>
      <c r="K69" s="530"/>
      <c r="L69" s="530"/>
      <c r="M69" s="530"/>
      <c r="N69" s="530"/>
      <c r="O69" s="530"/>
      <c r="P69" s="98"/>
      <c r="Q69" s="98"/>
      <c r="R69" s="98"/>
      <c r="S69" s="98"/>
      <c r="T69" s="531"/>
      <c r="U69" s="98"/>
    </row>
    <row r="70" spans="2:21" s="8" customFormat="1" ht="14.25" x14ac:dyDescent="0.25">
      <c r="B70" s="95"/>
      <c r="C70" s="529"/>
      <c r="D70" s="530"/>
      <c r="E70" s="530"/>
      <c r="F70" s="530"/>
      <c r="G70" s="530"/>
      <c r="H70" s="530"/>
      <c r="I70" s="530"/>
      <c r="J70" s="530"/>
      <c r="K70" s="530"/>
      <c r="L70" s="530"/>
      <c r="M70" s="530"/>
      <c r="N70" s="530"/>
      <c r="O70" s="530"/>
      <c r="P70" s="98"/>
      <c r="Q70" s="98"/>
      <c r="R70" s="98"/>
      <c r="S70" s="98"/>
      <c r="T70" s="531"/>
      <c r="U70" s="98"/>
    </row>
    <row r="71" spans="2:21" s="8" customFormat="1" ht="14.25" x14ac:dyDescent="0.25">
      <c r="B71" s="95"/>
      <c r="C71" s="529"/>
      <c r="D71" s="530"/>
      <c r="E71" s="530"/>
      <c r="F71" s="530"/>
      <c r="G71" s="530"/>
      <c r="H71" s="530"/>
      <c r="I71" s="530"/>
      <c r="J71" s="530"/>
      <c r="K71" s="530"/>
      <c r="L71" s="530"/>
      <c r="M71" s="530"/>
      <c r="N71" s="530"/>
      <c r="O71" s="530"/>
      <c r="P71" s="98"/>
      <c r="Q71" s="98"/>
      <c r="R71" s="98"/>
      <c r="S71" s="98"/>
      <c r="T71" s="531"/>
      <c r="U71" s="98"/>
    </row>
    <row r="72" spans="2:21" s="8" customFormat="1" ht="14.25" x14ac:dyDescent="0.25">
      <c r="B72" s="95"/>
      <c r="C72" s="529"/>
      <c r="D72" s="530"/>
      <c r="E72" s="530"/>
      <c r="F72" s="530"/>
      <c r="G72" s="530"/>
      <c r="H72" s="530"/>
      <c r="I72" s="530"/>
      <c r="J72" s="530"/>
      <c r="K72" s="530"/>
      <c r="L72" s="530"/>
      <c r="M72" s="530"/>
      <c r="N72" s="530"/>
      <c r="O72" s="530"/>
      <c r="P72" s="98"/>
      <c r="Q72" s="98"/>
      <c r="R72" s="98"/>
      <c r="S72" s="98"/>
      <c r="T72" s="531"/>
      <c r="U72" s="98"/>
    </row>
    <row r="73" spans="2:21" s="8" customFormat="1" ht="14.25" x14ac:dyDescent="0.25">
      <c r="B73" s="95"/>
      <c r="C73" s="529"/>
      <c r="D73" s="530"/>
      <c r="E73" s="530"/>
      <c r="F73" s="530"/>
      <c r="G73" s="530"/>
      <c r="H73" s="530"/>
      <c r="I73" s="530"/>
      <c r="J73" s="530"/>
      <c r="K73" s="530"/>
      <c r="L73" s="530"/>
      <c r="M73" s="530"/>
      <c r="N73" s="530"/>
      <c r="O73" s="530"/>
      <c r="P73" s="98"/>
      <c r="Q73" s="98"/>
      <c r="R73" s="98"/>
      <c r="S73" s="98"/>
      <c r="T73" s="531"/>
      <c r="U73" s="98"/>
    </row>
    <row r="74" spans="2:21" s="8" customFormat="1" ht="14.25" x14ac:dyDescent="0.25">
      <c r="B74" s="95"/>
      <c r="C74" s="529"/>
      <c r="D74" s="530"/>
      <c r="E74" s="530"/>
      <c r="F74" s="530"/>
      <c r="G74" s="530"/>
      <c r="H74" s="530"/>
      <c r="I74" s="530"/>
      <c r="J74" s="530"/>
      <c r="K74" s="530"/>
      <c r="L74" s="530"/>
      <c r="M74" s="530"/>
      <c r="N74" s="530"/>
      <c r="O74" s="530"/>
      <c r="P74" s="98"/>
      <c r="Q74" s="98"/>
      <c r="R74" s="98"/>
      <c r="S74" s="98"/>
      <c r="T74" s="531"/>
      <c r="U74" s="98"/>
    </row>
    <row r="75" spans="2:21" s="8" customFormat="1" ht="14.25" x14ac:dyDescent="0.25">
      <c r="B75" s="95"/>
      <c r="C75" s="529"/>
      <c r="D75" s="530"/>
      <c r="E75" s="530"/>
      <c r="F75" s="530"/>
      <c r="G75" s="530"/>
      <c r="H75" s="530"/>
      <c r="I75" s="530"/>
      <c r="J75" s="530"/>
      <c r="K75" s="530"/>
      <c r="L75" s="530"/>
      <c r="M75" s="530"/>
      <c r="N75" s="530"/>
      <c r="O75" s="530"/>
      <c r="P75" s="98"/>
      <c r="Q75" s="98"/>
      <c r="R75" s="98"/>
      <c r="S75" s="98"/>
      <c r="T75" s="531"/>
      <c r="U75" s="98"/>
    </row>
    <row r="76" spans="2:21" s="8" customFormat="1" ht="14.25" x14ac:dyDescent="0.25">
      <c r="B76" s="95"/>
      <c r="C76" s="529"/>
      <c r="D76" s="530"/>
      <c r="E76" s="530"/>
      <c r="F76" s="530"/>
      <c r="G76" s="530"/>
      <c r="H76" s="530"/>
      <c r="I76" s="530"/>
      <c r="J76" s="530"/>
      <c r="K76" s="530"/>
      <c r="L76" s="530"/>
      <c r="M76" s="530"/>
      <c r="N76" s="530"/>
      <c r="O76" s="530"/>
      <c r="P76" s="98"/>
      <c r="Q76" s="98"/>
      <c r="R76" s="98"/>
      <c r="S76" s="98"/>
      <c r="T76" s="531"/>
      <c r="U76" s="98"/>
    </row>
    <row r="77" spans="2:21" s="8" customFormat="1" ht="14.25" x14ac:dyDescent="0.25">
      <c r="B77" s="95"/>
      <c r="C77" s="532"/>
      <c r="D77" s="533"/>
      <c r="E77" s="533"/>
      <c r="F77" s="533"/>
      <c r="G77" s="533"/>
      <c r="H77" s="533"/>
      <c r="I77" s="533"/>
      <c r="J77" s="533"/>
      <c r="K77" s="533"/>
      <c r="L77" s="533"/>
      <c r="M77" s="533"/>
      <c r="N77" s="533"/>
      <c r="O77" s="533"/>
      <c r="P77" s="534"/>
      <c r="Q77" s="534"/>
      <c r="R77" s="534"/>
      <c r="S77" s="534"/>
      <c r="T77" s="535"/>
      <c r="U77" s="98"/>
    </row>
    <row r="78" spans="2:21" s="8" customFormat="1" ht="14.25" x14ac:dyDescent="0.25">
      <c r="B78" s="95"/>
      <c r="C78" s="536"/>
      <c r="D78" s="536"/>
      <c r="E78" s="536"/>
      <c r="F78" s="536"/>
      <c r="G78" s="536"/>
      <c r="H78" s="536"/>
      <c r="I78" s="536"/>
      <c r="J78" s="536"/>
      <c r="K78" s="536"/>
      <c r="L78" s="536"/>
      <c r="M78" s="536"/>
      <c r="N78" s="536"/>
      <c r="O78" s="536"/>
      <c r="P78" s="98"/>
      <c r="Q78" s="98"/>
      <c r="R78" s="98"/>
      <c r="S78" s="98"/>
      <c r="T78" s="98"/>
      <c r="U78" s="98"/>
    </row>
    <row r="79" spans="2:21" s="8" customFormat="1" ht="14.25" x14ac:dyDescent="0.25">
      <c r="B79" s="95"/>
      <c r="C79" s="536"/>
      <c r="D79" s="536"/>
      <c r="E79" s="536"/>
      <c r="F79" s="536"/>
      <c r="G79" s="536"/>
      <c r="H79" s="536"/>
      <c r="I79" s="536"/>
      <c r="J79" s="536"/>
      <c r="K79" s="536"/>
      <c r="L79" s="536"/>
      <c r="M79" s="536"/>
      <c r="N79" s="536"/>
      <c r="O79" s="536"/>
      <c r="P79" s="98"/>
      <c r="Q79" s="98"/>
      <c r="R79" s="98"/>
      <c r="S79" s="98"/>
      <c r="T79" s="98"/>
      <c r="U79" s="98"/>
    </row>
    <row r="80" spans="2:21" s="8" customFormat="1" ht="14.25" x14ac:dyDescent="0.25">
      <c r="B80" s="95"/>
      <c r="C80" s="536"/>
      <c r="D80" s="536"/>
      <c r="E80" s="536"/>
      <c r="F80" s="536"/>
      <c r="G80" s="536"/>
      <c r="H80" s="536"/>
      <c r="I80" s="536"/>
      <c r="J80" s="536"/>
      <c r="K80" s="536"/>
      <c r="L80" s="536"/>
      <c r="M80" s="536"/>
      <c r="N80" s="536"/>
      <c r="O80" s="536"/>
      <c r="P80" s="98"/>
      <c r="Q80" s="98"/>
      <c r="R80" s="98"/>
      <c r="S80" s="98"/>
      <c r="T80" s="98"/>
      <c r="U80" s="98"/>
    </row>
    <row r="81" spans="2:21" s="8" customFormat="1" ht="14.25" x14ac:dyDescent="0.25">
      <c r="B81" s="95"/>
      <c r="C81" s="536"/>
      <c r="D81" s="536"/>
      <c r="E81" s="536"/>
      <c r="F81" s="536"/>
      <c r="G81" s="536"/>
      <c r="H81" s="536"/>
      <c r="I81" s="536"/>
      <c r="J81" s="536"/>
      <c r="K81" s="536"/>
      <c r="L81" s="536"/>
      <c r="M81" s="536"/>
      <c r="N81" s="536"/>
      <c r="O81" s="536"/>
      <c r="P81" s="98"/>
      <c r="Q81" s="98"/>
      <c r="R81" s="98"/>
      <c r="S81" s="98"/>
      <c r="T81" s="98"/>
      <c r="U81" s="98"/>
    </row>
    <row r="82" spans="2:21" s="8" customFormat="1" ht="14.25" x14ac:dyDescent="0.25">
      <c r="B82" s="95"/>
      <c r="C82" s="536"/>
      <c r="D82" s="536"/>
      <c r="E82" s="536"/>
      <c r="F82" s="536"/>
      <c r="G82" s="536"/>
      <c r="H82" s="536"/>
      <c r="I82" s="536"/>
      <c r="J82" s="536"/>
      <c r="K82" s="536"/>
      <c r="L82" s="536"/>
      <c r="M82" s="536"/>
      <c r="N82" s="536"/>
      <c r="O82" s="536"/>
      <c r="P82" s="98"/>
      <c r="Q82" s="98"/>
      <c r="R82" s="98"/>
      <c r="S82" s="98"/>
      <c r="T82" s="98"/>
      <c r="U82" s="98"/>
    </row>
    <row r="83" spans="2:21" s="8" customFormat="1" ht="14.25" x14ac:dyDescent="0.25">
      <c r="B83" s="95"/>
      <c r="C83" s="536"/>
      <c r="D83" s="536"/>
      <c r="E83" s="536"/>
      <c r="F83" s="536"/>
      <c r="G83" s="536"/>
      <c r="H83" s="536"/>
      <c r="I83" s="536"/>
      <c r="J83" s="536"/>
      <c r="K83" s="536"/>
      <c r="L83" s="536"/>
      <c r="M83" s="536"/>
      <c r="N83" s="536"/>
      <c r="O83" s="536"/>
      <c r="P83" s="98"/>
      <c r="Q83" s="98"/>
      <c r="R83" s="98"/>
      <c r="S83" s="98"/>
      <c r="T83" s="98"/>
      <c r="U83" s="98"/>
    </row>
    <row r="84" spans="2:21" s="8" customFormat="1" ht="14.25" x14ac:dyDescent="0.25">
      <c r="B84" s="95"/>
      <c r="C84" s="536"/>
      <c r="D84" s="536"/>
      <c r="E84" s="536"/>
      <c r="F84" s="536"/>
      <c r="G84" s="536"/>
      <c r="H84" s="536"/>
      <c r="I84" s="536"/>
      <c r="J84" s="536"/>
      <c r="K84" s="536"/>
      <c r="L84" s="536"/>
      <c r="M84" s="536"/>
      <c r="N84" s="536"/>
      <c r="O84" s="536"/>
      <c r="P84" s="98"/>
      <c r="Q84" s="98"/>
      <c r="R84" s="98"/>
      <c r="S84" s="98"/>
      <c r="T84" s="98"/>
      <c r="U84" s="98"/>
    </row>
    <row r="85" spans="2:21" s="8" customFormat="1" ht="14.25" x14ac:dyDescent="0.25">
      <c r="B85" s="95"/>
      <c r="C85" s="536"/>
      <c r="D85" s="536"/>
      <c r="E85" s="536"/>
      <c r="F85" s="536"/>
      <c r="G85" s="536"/>
      <c r="H85" s="536"/>
      <c r="I85" s="536"/>
      <c r="J85" s="536"/>
      <c r="K85" s="536"/>
      <c r="L85" s="536"/>
      <c r="M85" s="536"/>
      <c r="N85" s="536"/>
      <c r="O85" s="536"/>
      <c r="P85" s="98"/>
      <c r="Q85" s="98"/>
      <c r="R85" s="98"/>
      <c r="S85" s="98"/>
      <c r="T85" s="98"/>
      <c r="U85" s="98"/>
    </row>
    <row r="86" spans="2:21" s="8" customFormat="1" ht="14.25" x14ac:dyDescent="0.25">
      <c r="B86" s="95"/>
      <c r="C86" s="536"/>
      <c r="D86" s="536"/>
      <c r="E86" s="536"/>
      <c r="F86" s="536"/>
      <c r="G86" s="536"/>
      <c r="H86" s="536"/>
      <c r="I86" s="536"/>
      <c r="J86" s="536"/>
      <c r="K86" s="536"/>
      <c r="L86" s="536"/>
      <c r="M86" s="536"/>
      <c r="N86" s="536"/>
      <c r="O86" s="536"/>
      <c r="P86" s="98"/>
      <c r="Q86" s="98"/>
      <c r="R86" s="98"/>
      <c r="S86" s="98"/>
      <c r="T86" s="98"/>
      <c r="U86" s="98"/>
    </row>
    <row r="87" spans="2:21" s="8" customFormat="1" ht="14.25" x14ac:dyDescent="0.25">
      <c r="B87" s="95"/>
      <c r="C87" s="536"/>
      <c r="D87" s="536"/>
      <c r="E87" s="536"/>
      <c r="F87" s="536"/>
      <c r="G87" s="536"/>
      <c r="H87" s="536"/>
      <c r="I87" s="536"/>
      <c r="J87" s="536"/>
      <c r="K87" s="536"/>
      <c r="L87" s="536"/>
      <c r="M87" s="536"/>
      <c r="N87" s="536"/>
      <c r="O87" s="536"/>
      <c r="P87" s="98"/>
      <c r="Q87" s="98"/>
      <c r="R87" s="98"/>
      <c r="S87" s="98"/>
      <c r="T87" s="98"/>
      <c r="U87" s="98"/>
    </row>
    <row r="88" spans="2:21" s="8" customFormat="1" ht="14.25" x14ac:dyDescent="0.25">
      <c r="B88" s="95"/>
      <c r="C88" s="536"/>
      <c r="D88" s="536"/>
      <c r="E88" s="536"/>
      <c r="F88" s="536"/>
      <c r="G88" s="536"/>
      <c r="H88" s="536"/>
      <c r="I88" s="536"/>
      <c r="J88" s="536"/>
      <c r="K88" s="536"/>
      <c r="L88" s="536"/>
      <c r="M88" s="536"/>
      <c r="N88" s="536"/>
      <c r="O88" s="536"/>
      <c r="P88" s="98"/>
      <c r="Q88" s="98"/>
      <c r="R88" s="98"/>
      <c r="S88" s="98"/>
      <c r="T88" s="98"/>
      <c r="U88" s="98"/>
    </row>
    <row r="89" spans="2:21" s="8" customFormat="1" ht="14.25" x14ac:dyDescent="0.25">
      <c r="B89" s="95"/>
      <c r="C89" s="536"/>
      <c r="D89" s="536"/>
      <c r="E89" s="536"/>
      <c r="F89" s="536"/>
      <c r="G89" s="536"/>
      <c r="H89" s="536"/>
      <c r="I89" s="536"/>
      <c r="J89" s="536"/>
      <c r="K89" s="536"/>
      <c r="L89" s="536"/>
      <c r="M89" s="536"/>
      <c r="N89" s="536"/>
      <c r="O89" s="536"/>
      <c r="P89" s="98"/>
      <c r="Q89" s="98"/>
      <c r="R89" s="98"/>
      <c r="S89" s="98"/>
      <c r="T89" s="98"/>
      <c r="U89" s="98"/>
    </row>
    <row r="90" spans="2:21" s="8" customFormat="1" ht="14.25" x14ac:dyDescent="0.25">
      <c r="B90" s="95"/>
      <c r="C90" s="536"/>
      <c r="D90" s="536"/>
      <c r="E90" s="536"/>
      <c r="F90" s="536"/>
      <c r="G90" s="536"/>
      <c r="H90" s="536"/>
      <c r="I90" s="536"/>
      <c r="J90" s="536"/>
      <c r="K90" s="536"/>
      <c r="L90" s="536"/>
      <c r="M90" s="536"/>
      <c r="N90" s="536"/>
      <c r="O90" s="536"/>
      <c r="P90" s="98"/>
      <c r="Q90" s="98"/>
      <c r="R90" s="98"/>
      <c r="S90" s="98"/>
      <c r="T90" s="98"/>
      <c r="U90" s="98"/>
    </row>
    <row r="91" spans="2:21" s="8" customFormat="1" ht="14.25" x14ac:dyDescent="0.25">
      <c r="B91" s="95"/>
      <c r="C91" s="536"/>
      <c r="D91" s="536"/>
      <c r="E91" s="536"/>
      <c r="F91" s="536"/>
      <c r="G91" s="536"/>
      <c r="H91" s="536"/>
      <c r="I91" s="536"/>
      <c r="J91" s="536"/>
      <c r="K91" s="536"/>
      <c r="L91" s="536"/>
      <c r="M91" s="536"/>
      <c r="N91" s="536"/>
      <c r="O91" s="536"/>
      <c r="P91" s="98"/>
      <c r="Q91" s="98"/>
      <c r="R91" s="98"/>
      <c r="S91" s="98"/>
      <c r="T91" s="98"/>
      <c r="U91" s="98"/>
    </row>
    <row r="92" spans="2:21" s="8" customFormat="1" ht="14.25" x14ac:dyDescent="0.25">
      <c r="B92" s="95"/>
      <c r="C92" s="536"/>
      <c r="D92" s="536"/>
      <c r="E92" s="536"/>
      <c r="F92" s="536"/>
      <c r="G92" s="536"/>
      <c r="H92" s="536"/>
      <c r="I92" s="536"/>
      <c r="J92" s="536"/>
      <c r="K92" s="536"/>
      <c r="L92" s="536"/>
      <c r="M92" s="536"/>
      <c r="N92" s="536"/>
      <c r="O92" s="536"/>
      <c r="P92" s="98"/>
      <c r="Q92" s="98"/>
      <c r="R92" s="98"/>
      <c r="S92" s="98"/>
      <c r="T92" s="98"/>
      <c r="U92" s="98"/>
    </row>
    <row r="93" spans="2:21" s="8" customFormat="1" ht="14.25" x14ac:dyDescent="0.25">
      <c r="B93" s="95"/>
      <c r="C93" s="536"/>
      <c r="D93" s="536"/>
      <c r="E93" s="536"/>
      <c r="F93" s="536"/>
      <c r="G93" s="536"/>
      <c r="H93" s="536"/>
      <c r="I93" s="536"/>
      <c r="J93" s="536"/>
      <c r="K93" s="536"/>
      <c r="L93" s="536"/>
      <c r="M93" s="536"/>
      <c r="N93" s="536"/>
      <c r="O93" s="536"/>
      <c r="P93" s="98"/>
      <c r="Q93" s="98"/>
      <c r="R93" s="98"/>
      <c r="S93" s="98"/>
      <c r="T93" s="98"/>
      <c r="U93" s="98"/>
    </row>
    <row r="94" spans="2:21" s="8" customFormat="1" ht="14.25" x14ac:dyDescent="0.25">
      <c r="B94" s="95"/>
      <c r="C94" s="536"/>
      <c r="D94" s="536"/>
      <c r="E94" s="536"/>
      <c r="F94" s="536"/>
      <c r="G94" s="536"/>
      <c r="H94" s="536"/>
      <c r="I94" s="536"/>
      <c r="J94" s="536"/>
      <c r="K94" s="536"/>
      <c r="L94" s="536"/>
      <c r="M94" s="536"/>
      <c r="N94" s="536"/>
      <c r="O94" s="536"/>
      <c r="P94" s="98"/>
      <c r="Q94" s="98"/>
      <c r="R94" s="98"/>
      <c r="S94" s="98"/>
      <c r="T94" s="98"/>
      <c r="U94" s="98"/>
    </row>
    <row r="95" spans="2:21" s="8" customFormat="1" ht="14.25" x14ac:dyDescent="0.25">
      <c r="B95" s="95"/>
      <c r="C95" s="536"/>
      <c r="D95" s="536"/>
      <c r="E95" s="536"/>
      <c r="F95" s="536"/>
      <c r="G95" s="536"/>
      <c r="H95" s="536"/>
      <c r="I95" s="536"/>
      <c r="J95" s="536"/>
      <c r="K95" s="536"/>
      <c r="L95" s="536"/>
      <c r="M95" s="536"/>
      <c r="N95" s="536"/>
      <c r="O95" s="536"/>
      <c r="P95" s="98"/>
      <c r="Q95" s="98"/>
      <c r="R95" s="98"/>
      <c r="S95" s="98"/>
      <c r="T95" s="98"/>
      <c r="U95" s="98"/>
    </row>
    <row r="96" spans="2:21" s="8" customFormat="1" ht="14.25" x14ac:dyDescent="0.25">
      <c r="B96" s="95"/>
      <c r="C96" s="536"/>
      <c r="D96" s="536"/>
      <c r="E96" s="536"/>
      <c r="F96" s="536"/>
      <c r="G96" s="536"/>
      <c r="H96" s="536"/>
      <c r="I96" s="536"/>
      <c r="J96" s="536"/>
      <c r="K96" s="536"/>
      <c r="L96" s="536"/>
      <c r="M96" s="536"/>
      <c r="N96" s="536"/>
      <c r="O96" s="536"/>
      <c r="P96" s="98"/>
      <c r="Q96" s="98"/>
      <c r="R96" s="98"/>
      <c r="S96" s="98"/>
      <c r="T96" s="98"/>
      <c r="U96" s="98"/>
    </row>
    <row r="97" spans="2:21" s="8" customFormat="1" ht="14.25" x14ac:dyDescent="0.25">
      <c r="B97" s="95"/>
      <c r="C97" s="536"/>
      <c r="D97" s="536"/>
      <c r="E97" s="536"/>
      <c r="F97" s="536"/>
      <c r="G97" s="536"/>
      <c r="H97" s="536"/>
      <c r="I97" s="536"/>
      <c r="J97" s="536"/>
      <c r="K97" s="536"/>
      <c r="L97" s="536"/>
      <c r="M97" s="536"/>
      <c r="N97" s="536"/>
      <c r="O97" s="536"/>
      <c r="P97" s="98"/>
      <c r="Q97" s="98"/>
      <c r="R97" s="98"/>
      <c r="S97" s="98"/>
      <c r="T97" s="98"/>
      <c r="U97" s="98"/>
    </row>
    <row r="98" spans="2:21" s="8" customFormat="1" ht="14.25" x14ac:dyDescent="0.25">
      <c r="B98" s="95"/>
      <c r="C98" s="536"/>
      <c r="D98" s="536"/>
      <c r="E98" s="536"/>
      <c r="F98" s="536"/>
      <c r="G98" s="536"/>
      <c r="H98" s="536"/>
      <c r="I98" s="536"/>
      <c r="J98" s="536"/>
      <c r="K98" s="536"/>
      <c r="L98" s="536"/>
      <c r="M98" s="536"/>
      <c r="N98" s="536"/>
      <c r="O98" s="536"/>
      <c r="P98" s="98"/>
      <c r="Q98" s="98"/>
      <c r="R98" s="98"/>
      <c r="S98" s="98"/>
      <c r="T98" s="98"/>
      <c r="U98" s="98"/>
    </row>
    <row r="99" spans="2:21" s="8" customFormat="1" ht="14.25" x14ac:dyDescent="0.25">
      <c r="B99" s="95"/>
      <c r="C99" s="536"/>
      <c r="D99" s="536"/>
      <c r="E99" s="536"/>
      <c r="F99" s="536"/>
      <c r="G99" s="536"/>
      <c r="H99" s="536"/>
      <c r="I99" s="536"/>
      <c r="J99" s="536"/>
      <c r="K99" s="536"/>
      <c r="L99" s="536"/>
      <c r="M99" s="536"/>
      <c r="N99" s="536"/>
      <c r="O99" s="536"/>
      <c r="P99" s="98"/>
      <c r="Q99" s="98"/>
      <c r="R99" s="98"/>
      <c r="S99" s="98"/>
      <c r="T99" s="98"/>
      <c r="U99" s="98"/>
    </row>
    <row r="100" spans="2:21" s="8" customFormat="1" ht="14.25" x14ac:dyDescent="0.25">
      <c r="B100" s="95"/>
      <c r="C100" s="536"/>
      <c r="D100" s="536"/>
      <c r="E100" s="536"/>
      <c r="F100" s="536"/>
      <c r="G100" s="536"/>
      <c r="H100" s="536"/>
      <c r="I100" s="536"/>
      <c r="J100" s="536"/>
      <c r="K100" s="536"/>
      <c r="L100" s="536"/>
      <c r="M100" s="536"/>
      <c r="N100" s="536"/>
      <c r="O100" s="536"/>
      <c r="P100" s="98"/>
      <c r="Q100" s="98"/>
      <c r="R100" s="98"/>
      <c r="S100" s="98"/>
      <c r="T100" s="98"/>
      <c r="U100" s="98"/>
    </row>
    <row r="101" spans="2:21" s="8" customFormat="1" ht="14.25" x14ac:dyDescent="0.25">
      <c r="B101" s="95"/>
      <c r="C101" s="536"/>
      <c r="D101" s="536"/>
      <c r="E101" s="536"/>
      <c r="F101" s="536"/>
      <c r="G101" s="536"/>
      <c r="H101" s="536"/>
      <c r="I101" s="536"/>
      <c r="J101" s="536"/>
      <c r="K101" s="536"/>
      <c r="L101" s="536"/>
      <c r="M101" s="536"/>
      <c r="N101" s="536"/>
      <c r="O101" s="536"/>
      <c r="P101" s="98"/>
      <c r="Q101" s="98"/>
      <c r="R101" s="98"/>
      <c r="S101" s="98"/>
      <c r="T101" s="98"/>
      <c r="U101" s="98"/>
    </row>
    <row r="102" spans="2:21" s="8" customFormat="1" ht="14.25" x14ac:dyDescent="0.25">
      <c r="B102" s="95"/>
      <c r="C102" s="536"/>
      <c r="D102" s="536"/>
      <c r="E102" s="536"/>
      <c r="F102" s="536"/>
      <c r="G102" s="536"/>
      <c r="H102" s="536"/>
      <c r="I102" s="536"/>
      <c r="J102" s="536"/>
      <c r="K102" s="536"/>
      <c r="L102" s="536"/>
      <c r="M102" s="536"/>
      <c r="N102" s="536"/>
      <c r="O102" s="536"/>
      <c r="P102" s="98"/>
      <c r="Q102" s="98"/>
      <c r="R102" s="98"/>
      <c r="S102" s="98"/>
      <c r="T102" s="98"/>
      <c r="U102" s="98"/>
    </row>
    <row r="103" spans="2:21" s="8" customFormat="1" ht="14.25" x14ac:dyDescent="0.25">
      <c r="B103" s="95"/>
      <c r="C103" s="536"/>
      <c r="D103" s="536"/>
      <c r="E103" s="536"/>
      <c r="F103" s="536"/>
      <c r="G103" s="536"/>
      <c r="H103" s="536"/>
      <c r="I103" s="536"/>
      <c r="J103" s="536"/>
      <c r="K103" s="536"/>
      <c r="L103" s="536"/>
      <c r="M103" s="536"/>
      <c r="N103" s="536"/>
      <c r="O103" s="536"/>
      <c r="P103" s="98"/>
      <c r="Q103" s="98"/>
      <c r="R103" s="98"/>
      <c r="S103" s="98"/>
      <c r="T103" s="98"/>
      <c r="U103" s="98"/>
    </row>
    <row r="104" spans="2:21" s="8" customFormat="1" ht="14.25" x14ac:dyDescent="0.25">
      <c r="B104" s="95"/>
      <c r="C104" s="536"/>
      <c r="D104" s="536"/>
      <c r="E104" s="536"/>
      <c r="F104" s="536"/>
      <c r="G104" s="536"/>
      <c r="H104" s="536"/>
      <c r="I104" s="536"/>
      <c r="J104" s="536"/>
      <c r="K104" s="536"/>
      <c r="L104" s="536"/>
      <c r="M104" s="536"/>
      <c r="N104" s="536"/>
      <c r="O104" s="536"/>
      <c r="P104" s="98"/>
      <c r="Q104" s="98"/>
      <c r="R104" s="98"/>
      <c r="S104" s="98"/>
      <c r="T104" s="98"/>
      <c r="U104" s="98"/>
    </row>
    <row r="105" spans="2:21" s="8" customFormat="1" ht="14.25" x14ac:dyDescent="0.25">
      <c r="B105" s="95"/>
      <c r="C105" s="536"/>
      <c r="D105" s="536"/>
      <c r="E105" s="536"/>
      <c r="F105" s="536"/>
      <c r="G105" s="536"/>
      <c r="H105" s="536"/>
      <c r="I105" s="536"/>
      <c r="J105" s="536"/>
      <c r="K105" s="536"/>
      <c r="L105" s="536"/>
      <c r="M105" s="536"/>
      <c r="N105" s="536"/>
      <c r="O105" s="536"/>
      <c r="P105" s="98"/>
      <c r="Q105" s="98"/>
      <c r="R105" s="98"/>
      <c r="S105" s="98"/>
      <c r="T105" s="98"/>
      <c r="U105" s="98"/>
    </row>
    <row r="106" spans="2:21" s="8" customFormat="1" ht="14.25" x14ac:dyDescent="0.25">
      <c r="B106" s="95"/>
      <c r="C106" s="536"/>
      <c r="D106" s="536"/>
      <c r="E106" s="536"/>
      <c r="F106" s="536"/>
      <c r="G106" s="536"/>
      <c r="H106" s="536"/>
      <c r="I106" s="536"/>
      <c r="J106" s="536"/>
      <c r="K106" s="536"/>
      <c r="L106" s="536"/>
      <c r="M106" s="536"/>
      <c r="N106" s="536"/>
      <c r="O106" s="536"/>
      <c r="P106" s="98"/>
      <c r="Q106" s="98"/>
      <c r="R106" s="98"/>
      <c r="S106" s="98"/>
      <c r="T106" s="98"/>
      <c r="U106" s="98"/>
    </row>
    <row r="107" spans="2:21" s="8" customFormat="1" ht="15" thickBot="1" x14ac:dyDescent="0.3">
      <c r="B107" s="95"/>
      <c r="C107" s="537"/>
      <c r="D107" s="538"/>
      <c r="E107" s="538"/>
      <c r="F107" s="538"/>
      <c r="G107" s="538"/>
      <c r="H107" s="538"/>
      <c r="I107" s="538"/>
      <c r="J107" s="538"/>
      <c r="K107" s="538"/>
      <c r="L107" s="538"/>
      <c r="M107" s="538"/>
      <c r="N107" s="538"/>
      <c r="O107" s="539"/>
      <c r="P107" s="540"/>
      <c r="Q107" s="536"/>
      <c r="R107" s="536"/>
      <c r="S107" s="536"/>
      <c r="T107" s="536"/>
      <c r="U107" s="95"/>
    </row>
    <row r="108" spans="2:21" s="8" customFormat="1" ht="21" thickTop="1" x14ac:dyDescent="0.25">
      <c r="B108" s="95"/>
      <c r="C108" s="524"/>
      <c r="D108" s="612" t="s">
        <v>49</v>
      </c>
      <c r="E108" s="401"/>
      <c r="F108" s="401"/>
      <c r="G108" s="401"/>
      <c r="H108" s="401"/>
      <c r="I108" s="401"/>
      <c r="J108" s="401"/>
      <c r="K108" s="401"/>
      <c r="L108" s="401"/>
      <c r="M108" s="401"/>
      <c r="N108" s="401"/>
      <c r="O108" s="133"/>
      <c r="P108" s="540"/>
      <c r="Q108" s="536"/>
      <c r="R108" s="536"/>
      <c r="S108" s="536"/>
      <c r="T108" s="536"/>
      <c r="U108" s="95"/>
    </row>
    <row r="109" spans="2:21" s="8" customFormat="1" ht="9.9499999999999993" customHeight="1" x14ac:dyDescent="0.25">
      <c r="B109" s="95"/>
      <c r="C109" s="524"/>
      <c r="D109" s="17"/>
      <c r="E109" s="17"/>
      <c r="F109" s="17"/>
      <c r="G109" s="17"/>
      <c r="H109" s="17"/>
      <c r="I109" s="17"/>
      <c r="J109" s="17"/>
      <c r="K109" s="17"/>
      <c r="L109" s="17"/>
      <c r="M109" s="17"/>
      <c r="N109" s="17"/>
      <c r="O109" s="133"/>
      <c r="P109" s="540"/>
      <c r="Q109" s="536"/>
      <c r="R109" s="536"/>
      <c r="S109" s="536"/>
      <c r="T109" s="536"/>
      <c r="U109" s="95"/>
    </row>
    <row r="110" spans="2:21" s="8" customFormat="1" ht="16.5" x14ac:dyDescent="0.3">
      <c r="B110" s="95"/>
      <c r="C110" s="541"/>
      <c r="D110" s="123" t="s">
        <v>240</v>
      </c>
      <c r="E110" s="124"/>
      <c r="F110" s="124"/>
      <c r="G110" s="124"/>
      <c r="H110" s="124"/>
      <c r="I110" s="124"/>
      <c r="J110" s="124"/>
      <c r="K110" s="124"/>
      <c r="L110" s="124"/>
      <c r="M110" s="124"/>
      <c r="N110" s="124"/>
      <c r="O110" s="132"/>
      <c r="P110" s="540"/>
      <c r="Q110" s="536"/>
      <c r="R110" s="536"/>
      <c r="S110" s="536"/>
      <c r="T110" s="536"/>
      <c r="U110" s="95"/>
    </row>
    <row r="111" spans="2:21" s="8" customFormat="1" ht="14.25" x14ac:dyDescent="0.25">
      <c r="B111" s="95"/>
      <c r="C111" s="541"/>
      <c r="D111" s="125" t="s">
        <v>241</v>
      </c>
      <c r="E111" s="124"/>
      <c r="F111" s="124"/>
      <c r="G111" s="124"/>
      <c r="H111" s="124"/>
      <c r="I111" s="124"/>
      <c r="J111" s="124"/>
      <c r="K111" s="124"/>
      <c r="L111" s="124"/>
      <c r="M111" s="124"/>
      <c r="N111" s="124"/>
      <c r="O111" s="132"/>
      <c r="P111" s="540"/>
      <c r="Q111" s="536"/>
      <c r="R111" s="536"/>
      <c r="S111" s="536"/>
      <c r="T111" s="536"/>
      <c r="U111" s="95"/>
    </row>
    <row r="112" spans="2:21" s="8" customFormat="1" ht="5.0999999999999996" customHeight="1" x14ac:dyDescent="0.3">
      <c r="B112" s="95"/>
      <c r="C112" s="541"/>
      <c r="D112" s="126"/>
      <c r="E112" s="124"/>
      <c r="F112" s="124"/>
      <c r="G112" s="124"/>
      <c r="H112" s="124"/>
      <c r="I112" s="124"/>
      <c r="J112" s="124"/>
      <c r="K112" s="124"/>
      <c r="L112" s="124"/>
      <c r="M112" s="124"/>
      <c r="N112" s="124"/>
      <c r="O112" s="132"/>
      <c r="P112" s="540"/>
      <c r="Q112" s="536"/>
      <c r="R112" s="536"/>
      <c r="S112" s="536"/>
      <c r="T112" s="536"/>
      <c r="U112" s="95"/>
    </row>
    <row r="113" spans="2:25" s="8" customFormat="1" ht="20.100000000000001" customHeight="1" x14ac:dyDescent="0.3">
      <c r="B113" s="95"/>
      <c r="C113" s="541"/>
      <c r="D113" s="126" t="s">
        <v>242</v>
      </c>
      <c r="E113" s="124"/>
      <c r="F113" s="124"/>
      <c r="G113" s="124"/>
      <c r="H113" s="124"/>
      <c r="I113" s="124"/>
      <c r="J113" s="124"/>
      <c r="K113" s="124"/>
      <c r="L113" s="124"/>
      <c r="M113" s="124"/>
      <c r="N113" s="124"/>
      <c r="O113" s="132"/>
      <c r="P113" s="540"/>
      <c r="Q113" s="536"/>
      <c r="R113" s="536"/>
      <c r="S113" s="536"/>
      <c r="T113" s="536"/>
      <c r="U113" s="95"/>
    </row>
    <row r="114" spans="2:25" s="8" customFormat="1" ht="20.100000000000001" customHeight="1" x14ac:dyDescent="0.25">
      <c r="B114" s="95"/>
      <c r="C114" s="541"/>
      <c r="D114" s="808" t="s">
        <v>339</v>
      </c>
      <c r="E114" s="808"/>
      <c r="F114" s="124"/>
      <c r="G114" s="131" t="s">
        <v>346</v>
      </c>
      <c r="H114" s="124"/>
      <c r="I114" s="124"/>
      <c r="J114" s="124"/>
      <c r="K114" s="124"/>
      <c r="L114" s="124"/>
      <c r="M114" s="124"/>
      <c r="N114" s="124"/>
      <c r="O114" s="132"/>
      <c r="P114" s="540"/>
      <c r="Q114" s="536"/>
      <c r="R114" s="536"/>
      <c r="S114" s="536"/>
      <c r="T114" s="536"/>
      <c r="U114" s="95"/>
    </row>
    <row r="115" spans="2:25" s="8" customFormat="1" ht="14.25" x14ac:dyDescent="0.25">
      <c r="B115" s="95"/>
      <c r="C115" s="541"/>
      <c r="D115" s="808" t="s">
        <v>340</v>
      </c>
      <c r="E115" s="808"/>
      <c r="F115" s="124"/>
      <c r="G115" s="131" t="s">
        <v>243</v>
      </c>
      <c r="H115" s="124"/>
      <c r="I115" s="124"/>
      <c r="J115" s="124"/>
      <c r="K115" s="124"/>
      <c r="L115" s="124"/>
      <c r="M115" s="124"/>
      <c r="N115" s="124"/>
      <c r="O115" s="132"/>
      <c r="P115" s="540"/>
      <c r="Q115" s="536"/>
      <c r="R115" s="536"/>
      <c r="S115" s="536"/>
      <c r="T115" s="536"/>
      <c r="U115" s="95"/>
    </row>
    <row r="116" spans="2:25" s="8" customFormat="1" ht="12" customHeight="1" x14ac:dyDescent="0.25">
      <c r="B116" s="95"/>
      <c r="C116" s="541"/>
      <c r="D116" s="519"/>
      <c r="E116" s="519"/>
      <c r="F116" s="124"/>
      <c r="G116" s="520" t="s">
        <v>244</v>
      </c>
      <c r="H116" s="124"/>
      <c r="I116" s="124"/>
      <c r="J116" s="124"/>
      <c r="K116" s="124"/>
      <c r="L116" s="124"/>
      <c r="M116" s="124"/>
      <c r="N116" s="124"/>
      <c r="O116" s="132"/>
      <c r="P116" s="540"/>
      <c r="Q116" s="536"/>
      <c r="R116" s="536"/>
      <c r="S116" s="536"/>
      <c r="T116" s="536"/>
      <c r="U116" s="95"/>
    </row>
    <row r="117" spans="2:25" s="8" customFormat="1" ht="12" customHeight="1" x14ac:dyDescent="0.3">
      <c r="B117" s="95"/>
      <c r="C117" s="541"/>
      <c r="D117" s="126"/>
      <c r="E117" s="124"/>
      <c r="F117" s="124"/>
      <c r="G117" s="520" t="s">
        <v>245</v>
      </c>
      <c r="H117" s="124"/>
      <c r="I117" s="124"/>
      <c r="J117" s="124"/>
      <c r="K117" s="124"/>
      <c r="L117" s="124"/>
      <c r="M117" s="124"/>
      <c r="N117" s="124"/>
      <c r="O117" s="132"/>
      <c r="P117" s="540"/>
      <c r="Q117" s="536"/>
      <c r="R117" s="536"/>
      <c r="S117" s="536"/>
      <c r="T117" s="536"/>
      <c r="U117" s="95"/>
    </row>
    <row r="118" spans="2:25" s="8" customFormat="1" ht="12.95" customHeight="1" x14ac:dyDescent="0.25">
      <c r="B118" s="95"/>
      <c r="C118" s="541"/>
      <c r="D118" s="808" t="s">
        <v>341</v>
      </c>
      <c r="E118" s="808"/>
      <c r="F118" s="124"/>
      <c r="G118" s="131" t="s">
        <v>246</v>
      </c>
      <c r="H118" s="124"/>
      <c r="I118" s="124"/>
      <c r="J118" s="124"/>
      <c r="K118" s="124"/>
      <c r="L118" s="124"/>
      <c r="M118" s="124"/>
      <c r="N118" s="124"/>
      <c r="O118" s="132"/>
      <c r="P118" s="540"/>
      <c r="Q118" s="536"/>
      <c r="R118" s="536"/>
      <c r="S118" s="536"/>
      <c r="T118" s="536"/>
      <c r="U118" s="95"/>
    </row>
    <row r="119" spans="2:25" s="8" customFormat="1" ht="12.75" customHeight="1" x14ac:dyDescent="0.25">
      <c r="B119" s="95"/>
      <c r="C119" s="541"/>
      <c r="D119" s="808" t="s">
        <v>342</v>
      </c>
      <c r="E119" s="808"/>
      <c r="F119" s="124"/>
      <c r="G119" s="131" t="s">
        <v>247</v>
      </c>
      <c r="H119" s="131"/>
      <c r="I119" s="124"/>
      <c r="J119" s="124"/>
      <c r="K119" s="124"/>
      <c r="L119" s="124"/>
      <c r="M119" s="124"/>
      <c r="N119" s="124"/>
      <c r="O119" s="132"/>
      <c r="P119" s="540"/>
      <c r="Q119" s="536"/>
      <c r="R119" s="536"/>
      <c r="S119" s="536"/>
      <c r="T119" s="536"/>
      <c r="U119" s="95"/>
    </row>
    <row r="120" spans="2:25" s="8" customFormat="1" ht="12.75" customHeight="1" x14ac:dyDescent="0.25">
      <c r="B120" s="95"/>
      <c r="C120" s="541"/>
      <c r="D120" s="519"/>
      <c r="E120" s="519"/>
      <c r="F120" s="124"/>
      <c r="G120" s="520" t="s">
        <v>248</v>
      </c>
      <c r="H120" s="131"/>
      <c r="I120" s="124"/>
      <c r="J120" s="124"/>
      <c r="K120" s="124"/>
      <c r="L120" s="124"/>
      <c r="M120" s="124"/>
      <c r="N120" s="124"/>
      <c r="O120" s="132"/>
      <c r="P120" s="540"/>
      <c r="Q120" s="536"/>
      <c r="R120" s="536"/>
      <c r="S120" s="536"/>
      <c r="T120" s="536"/>
      <c r="U120" s="95"/>
    </row>
    <row r="121" spans="2:25" s="8" customFormat="1" ht="12.75" customHeight="1" x14ac:dyDescent="0.25">
      <c r="B121" s="95"/>
      <c r="C121" s="541"/>
      <c r="D121" s="808" t="s">
        <v>343</v>
      </c>
      <c r="E121" s="808"/>
      <c r="F121" s="124"/>
      <c r="G121" s="131" t="s">
        <v>249</v>
      </c>
      <c r="H121" s="131"/>
      <c r="I121" s="124"/>
      <c r="J121" s="124"/>
      <c r="K121" s="124"/>
      <c r="L121" s="124"/>
      <c r="M121" s="124"/>
      <c r="N121" s="124"/>
      <c r="O121" s="132"/>
      <c r="P121" s="540"/>
      <c r="Q121" s="536"/>
      <c r="R121" s="536"/>
      <c r="S121" s="536"/>
      <c r="T121" s="536"/>
      <c r="U121" s="95"/>
    </row>
    <row r="122" spans="2:25" s="8" customFormat="1" ht="12.75" customHeight="1" x14ac:dyDescent="0.25">
      <c r="B122" s="95"/>
      <c r="C122" s="541"/>
      <c r="D122" s="519"/>
      <c r="E122" s="519"/>
      <c r="F122" s="124"/>
      <c r="G122" s="520" t="s">
        <v>250</v>
      </c>
      <c r="H122" s="131"/>
      <c r="I122" s="124"/>
      <c r="J122" s="124"/>
      <c r="K122" s="124"/>
      <c r="L122" s="124"/>
      <c r="M122" s="124"/>
      <c r="N122" s="124"/>
      <c r="O122" s="132"/>
      <c r="P122" s="540"/>
      <c r="Q122" s="536"/>
      <c r="R122" s="536"/>
      <c r="S122" s="536"/>
      <c r="T122" s="536"/>
      <c r="U122" s="95"/>
    </row>
    <row r="123" spans="2:25" s="8" customFormat="1" ht="14.25" x14ac:dyDescent="0.25">
      <c r="C123" s="60"/>
      <c r="D123" s="808" t="s">
        <v>344</v>
      </c>
      <c r="E123" s="808"/>
      <c r="F123" s="55"/>
      <c r="G123" s="131" t="s">
        <v>251</v>
      </c>
      <c r="H123" s="521"/>
      <c r="I123" s="55"/>
      <c r="J123" s="55"/>
      <c r="K123" s="55"/>
      <c r="L123" s="55"/>
      <c r="M123" s="55"/>
      <c r="N123" s="55"/>
      <c r="O123" s="61"/>
      <c r="P123" s="29"/>
      <c r="Q123" s="92"/>
      <c r="R123"/>
      <c r="S123"/>
      <c r="T123"/>
    </row>
    <row r="124" spans="2:25" s="8" customFormat="1" ht="14.25" x14ac:dyDescent="0.25">
      <c r="C124" s="60"/>
      <c r="D124" s="808" t="s">
        <v>345</v>
      </c>
      <c r="E124" s="808"/>
      <c r="F124" s="55"/>
      <c r="G124" s="131" t="s">
        <v>252</v>
      </c>
      <c r="H124" s="521"/>
      <c r="I124" s="55"/>
      <c r="J124" s="55"/>
      <c r="K124" s="55"/>
      <c r="L124" s="55"/>
      <c r="M124" s="55"/>
      <c r="N124" s="55"/>
      <c r="O124" s="61"/>
      <c r="P124" s="29"/>
      <c r="Q124"/>
      <c r="R124"/>
      <c r="S124"/>
      <c r="T124"/>
    </row>
    <row r="125" spans="2:25" s="8" customFormat="1" ht="14.25" x14ac:dyDescent="0.25">
      <c r="C125" s="60"/>
      <c r="D125" s="519"/>
      <c r="E125" s="519"/>
      <c r="F125" s="55"/>
      <c r="G125" s="521"/>
      <c r="H125" s="521"/>
      <c r="I125" s="55"/>
      <c r="J125" s="55"/>
      <c r="K125" s="55"/>
      <c r="L125" s="55"/>
      <c r="M125" s="55"/>
      <c r="N125" s="55"/>
      <c r="O125" s="61"/>
      <c r="P125" s="29"/>
      <c r="Q125"/>
      <c r="R125"/>
      <c r="S125"/>
      <c r="T125"/>
    </row>
    <row r="126" spans="2:25" s="8" customFormat="1" ht="16.5" x14ac:dyDescent="0.3">
      <c r="C126" s="60"/>
      <c r="D126" s="126" t="s">
        <v>66</v>
      </c>
      <c r="E126" s="519"/>
      <c r="F126" s="55"/>
      <c r="G126" s="521"/>
      <c r="H126" s="521"/>
      <c r="I126" s="55"/>
      <c r="J126" s="55"/>
      <c r="K126" s="55"/>
      <c r="L126" s="55"/>
      <c r="M126" s="55"/>
      <c r="N126" s="55"/>
      <c r="O126" s="61"/>
      <c r="P126" s="29"/>
      <c r="Q126"/>
      <c r="R126"/>
      <c r="S126"/>
      <c r="T126"/>
    </row>
    <row r="127" spans="2:25" s="8" customFormat="1" ht="14.25" x14ac:dyDescent="0.25">
      <c r="C127" s="60"/>
      <c r="D127" s="125" t="s">
        <v>253</v>
      </c>
      <c r="E127" s="519"/>
      <c r="F127" s="55"/>
      <c r="G127" s="521"/>
      <c r="H127" s="521"/>
      <c r="I127" s="55"/>
      <c r="J127" s="55"/>
      <c r="K127" s="55"/>
      <c r="L127" s="55"/>
      <c r="M127" s="55"/>
      <c r="N127" s="55"/>
      <c r="O127" s="61"/>
      <c r="P127" s="29"/>
      <c r="Q127"/>
      <c r="R127"/>
      <c r="S127"/>
      <c r="T127"/>
    </row>
    <row r="128" spans="2:25" ht="14.25" x14ac:dyDescent="0.25">
      <c r="B128" s="8"/>
      <c r="C128" s="62"/>
      <c r="D128" s="125" t="s">
        <v>254</v>
      </c>
      <c r="E128" s="17"/>
      <c r="F128" s="10"/>
      <c r="G128" s="10"/>
      <c r="H128" s="10"/>
      <c r="I128" s="10"/>
      <c r="J128" s="10"/>
      <c r="K128" s="10"/>
      <c r="L128" s="10"/>
      <c r="M128" s="10"/>
      <c r="N128" s="10"/>
      <c r="O128" s="63"/>
      <c r="U128" s="8"/>
      <c r="V128" s="8"/>
      <c r="W128" s="8"/>
      <c r="X128" s="8"/>
      <c r="Y128" s="8"/>
    </row>
    <row r="129" spans="2:25" ht="5.0999999999999996" customHeight="1" x14ac:dyDescent="0.2">
      <c r="B129" s="8"/>
      <c r="C129" s="62"/>
      <c r="D129" s="522"/>
      <c r="E129" s="10"/>
      <c r="F129" s="10"/>
      <c r="G129" s="10"/>
      <c r="H129" s="10"/>
      <c r="I129" s="10"/>
      <c r="J129" s="10"/>
      <c r="K129" s="10"/>
      <c r="L129" s="10"/>
      <c r="M129" s="10"/>
      <c r="N129" s="10"/>
      <c r="O129" s="63"/>
      <c r="U129" s="8"/>
      <c r="V129" s="8"/>
      <c r="W129" s="8"/>
      <c r="X129" s="8"/>
      <c r="Y129" s="8"/>
    </row>
    <row r="130" spans="2:25" ht="16.5" customHeight="1" x14ac:dyDescent="0.2">
      <c r="B130" s="8"/>
      <c r="C130" s="750" t="s">
        <v>98</v>
      </c>
      <c r="D130" s="751"/>
      <c r="E130" s="751"/>
      <c r="F130" s="751"/>
      <c r="G130" s="751"/>
      <c r="H130" s="751"/>
      <c r="I130" s="751"/>
      <c r="J130" s="751"/>
      <c r="K130" s="751"/>
      <c r="L130" s="751"/>
      <c r="M130" s="751"/>
      <c r="N130" s="751"/>
      <c r="O130" s="752"/>
      <c r="U130" s="8"/>
      <c r="V130" s="8"/>
      <c r="W130" s="8"/>
      <c r="X130" s="8"/>
      <c r="Y130" s="8"/>
    </row>
    <row r="131" spans="2:25" x14ac:dyDescent="0.2">
      <c r="B131" s="8"/>
      <c r="C131" s="753"/>
      <c r="D131" s="754"/>
      <c r="E131" s="754"/>
      <c r="F131" s="754"/>
      <c r="G131" s="754"/>
      <c r="H131" s="754"/>
      <c r="I131" s="754"/>
      <c r="J131" s="754"/>
      <c r="K131" s="754"/>
      <c r="L131" s="754"/>
      <c r="M131" s="754"/>
      <c r="N131" s="754"/>
      <c r="O131" s="755"/>
      <c r="U131" s="8"/>
      <c r="V131" s="8"/>
      <c r="W131" s="8"/>
      <c r="X131" s="8"/>
      <c r="Y131" s="8"/>
    </row>
    <row r="132" spans="2:25" ht="13.5" thickBot="1" x14ac:dyDescent="0.25">
      <c r="B132" s="8"/>
      <c r="C132" s="56"/>
      <c r="D132" s="141"/>
      <c r="E132" s="141"/>
      <c r="F132" s="141"/>
      <c r="G132" s="141"/>
      <c r="H132" s="141"/>
      <c r="I132" s="141"/>
      <c r="J132" s="141"/>
      <c r="K132" s="141"/>
      <c r="L132" s="141"/>
      <c r="M132" s="141"/>
      <c r="N132" s="141"/>
      <c r="O132" s="58"/>
      <c r="U132" s="8"/>
      <c r="V132" s="8"/>
      <c r="W132" s="8"/>
      <c r="X132" s="8"/>
      <c r="Y132" s="8"/>
    </row>
    <row r="133" spans="2:25" ht="21.75" thickTop="1" thickBot="1" x14ac:dyDescent="0.25">
      <c r="B133" s="8"/>
      <c r="C133" s="59"/>
      <c r="D133" s="787" t="s">
        <v>71</v>
      </c>
      <c r="E133" s="788"/>
      <c r="F133" s="789"/>
      <c r="G133" s="10"/>
      <c r="H133" s="10"/>
      <c r="I133" s="10"/>
      <c r="J133" s="10"/>
      <c r="K133" s="10"/>
      <c r="L133" s="10"/>
      <c r="M133" s="10"/>
      <c r="N133" s="10"/>
      <c r="O133" s="15"/>
      <c r="U133" s="8"/>
      <c r="V133" s="8"/>
      <c r="W133" s="8"/>
      <c r="X133" s="8"/>
      <c r="Y133" s="8"/>
    </row>
    <row r="134" spans="2:25" ht="13.5" thickTop="1" x14ac:dyDescent="0.2">
      <c r="B134" s="8"/>
      <c r="C134" s="59"/>
      <c r="D134" s="10"/>
      <c r="E134" s="10"/>
      <c r="F134" s="10"/>
      <c r="G134" s="10"/>
      <c r="H134" s="10"/>
      <c r="I134" s="10"/>
      <c r="J134" s="10"/>
      <c r="K134" s="10"/>
      <c r="L134" s="10"/>
      <c r="M134" s="10"/>
      <c r="N134" s="10"/>
      <c r="O134" s="15"/>
      <c r="U134" s="8"/>
      <c r="V134" s="8"/>
      <c r="W134" s="8"/>
      <c r="X134" s="8"/>
      <c r="Y134" s="8"/>
    </row>
    <row r="135" spans="2:25" x14ac:dyDescent="0.2">
      <c r="B135" s="8"/>
      <c r="C135" s="59"/>
      <c r="D135" s="10"/>
      <c r="E135" s="10"/>
      <c r="F135" s="10"/>
      <c r="G135" s="10"/>
      <c r="H135" s="10"/>
      <c r="I135" s="10"/>
      <c r="J135" s="10"/>
      <c r="K135" s="10"/>
      <c r="L135" s="10"/>
      <c r="M135" s="10"/>
      <c r="N135" s="10"/>
      <c r="O135" s="15"/>
      <c r="U135" s="8"/>
      <c r="V135" s="8"/>
      <c r="W135" s="8"/>
      <c r="X135" s="8"/>
      <c r="Y135" s="8"/>
    </row>
    <row r="136" spans="2:25" x14ac:dyDescent="0.2">
      <c r="B136" s="8"/>
      <c r="C136" s="59"/>
      <c r="D136" s="10"/>
      <c r="E136" s="10"/>
      <c r="F136" s="10"/>
      <c r="G136" s="10"/>
      <c r="H136" s="10"/>
      <c r="I136" s="10"/>
      <c r="J136" s="10"/>
      <c r="K136" s="10"/>
      <c r="L136" s="10"/>
      <c r="M136" s="10"/>
      <c r="N136" s="10"/>
      <c r="O136" s="15"/>
      <c r="U136" s="8"/>
      <c r="V136" s="8"/>
      <c r="W136" s="8"/>
      <c r="X136" s="8"/>
      <c r="Y136" s="8"/>
    </row>
    <row r="137" spans="2:25" x14ac:dyDescent="0.2">
      <c r="C137" s="59"/>
      <c r="D137" s="10"/>
      <c r="E137" s="10"/>
      <c r="F137" s="10"/>
      <c r="G137" s="10"/>
      <c r="H137" s="10"/>
      <c r="I137" s="10"/>
      <c r="J137" s="10"/>
      <c r="K137" s="10"/>
      <c r="L137" s="10"/>
      <c r="M137" s="10"/>
      <c r="N137" s="10"/>
      <c r="O137" s="15"/>
    </row>
    <row r="138" spans="2:25" x14ac:dyDescent="0.2">
      <c r="C138" s="59"/>
      <c r="D138" s="10"/>
      <c r="E138" s="10"/>
      <c r="F138" s="10"/>
      <c r="G138" s="10"/>
      <c r="H138" s="10"/>
      <c r="I138" s="10"/>
      <c r="J138" s="10"/>
      <c r="K138" s="10"/>
      <c r="L138" s="10"/>
      <c r="M138" s="10"/>
      <c r="N138" s="10"/>
      <c r="O138" s="15"/>
    </row>
    <row r="139" spans="2:25" x14ac:dyDescent="0.2">
      <c r="C139" s="59"/>
      <c r="D139" s="10"/>
      <c r="E139" s="10"/>
      <c r="F139" s="10"/>
      <c r="G139" s="10"/>
      <c r="H139" s="10"/>
      <c r="I139" s="10"/>
      <c r="J139" s="10"/>
      <c r="K139" s="10"/>
      <c r="L139" s="10"/>
      <c r="M139" s="10"/>
      <c r="N139" s="10"/>
      <c r="O139" s="15"/>
    </row>
    <row r="140" spans="2:25" x14ac:dyDescent="0.2">
      <c r="C140" s="59"/>
      <c r="D140" s="10"/>
      <c r="E140" s="10"/>
      <c r="F140" s="10"/>
      <c r="G140" s="10"/>
      <c r="H140" s="10"/>
      <c r="I140" s="10"/>
      <c r="J140" s="10"/>
      <c r="K140" s="10"/>
      <c r="L140" s="10"/>
      <c r="M140" s="10"/>
      <c r="N140" s="10"/>
      <c r="O140" s="15"/>
    </row>
    <row r="141" spans="2:25" x14ac:dyDescent="0.2">
      <c r="C141" s="59"/>
      <c r="D141" s="10"/>
      <c r="E141" s="10"/>
      <c r="F141" s="10"/>
      <c r="G141" s="10"/>
      <c r="H141" s="10"/>
      <c r="I141" s="10"/>
      <c r="J141" s="10"/>
      <c r="K141" s="10"/>
      <c r="L141" s="10"/>
      <c r="M141" s="10"/>
      <c r="N141" s="10"/>
      <c r="O141" s="15"/>
    </row>
    <row r="142" spans="2:25" x14ac:dyDescent="0.2">
      <c r="C142" s="59"/>
      <c r="D142" s="10"/>
      <c r="E142" s="10"/>
      <c r="F142" s="10"/>
      <c r="G142" s="10"/>
      <c r="H142" s="10"/>
      <c r="I142" s="10"/>
      <c r="J142" s="10"/>
      <c r="K142" s="10"/>
      <c r="L142" s="10"/>
      <c r="M142" s="10"/>
      <c r="N142" s="10"/>
      <c r="O142" s="15"/>
    </row>
    <row r="143" spans="2:25" x14ac:dyDescent="0.2">
      <c r="C143" s="59"/>
      <c r="D143" s="10"/>
      <c r="E143" s="10"/>
      <c r="F143" s="10"/>
      <c r="G143" s="10"/>
      <c r="H143" s="10"/>
      <c r="I143" s="10"/>
      <c r="J143" s="10"/>
      <c r="K143" s="10"/>
      <c r="L143" s="10"/>
      <c r="M143" s="10"/>
      <c r="N143" s="10"/>
      <c r="O143" s="15"/>
    </row>
    <row r="144" spans="2:25" ht="17.25" x14ac:dyDescent="0.3">
      <c r="C144" s="59"/>
      <c r="D144" s="142"/>
      <c r="E144" s="142"/>
      <c r="F144" s="142"/>
      <c r="G144" s="142"/>
      <c r="H144" s="142"/>
      <c r="I144" s="142"/>
      <c r="J144" s="142"/>
      <c r="K144" s="142"/>
      <c r="L144" s="142"/>
      <c r="M144" s="142"/>
      <c r="N144" s="142"/>
      <c r="O144" s="15"/>
    </row>
    <row r="145" spans="3:15" ht="20.25" x14ac:dyDescent="0.2">
      <c r="C145" s="697" t="s">
        <v>114</v>
      </c>
      <c r="D145" s="681"/>
      <c r="E145" s="681"/>
      <c r="F145" s="681"/>
      <c r="G145" s="681"/>
      <c r="H145" s="681"/>
      <c r="I145" s="681"/>
      <c r="J145" s="681"/>
      <c r="K145" s="681"/>
      <c r="L145" s="681"/>
      <c r="M145" s="681"/>
      <c r="N145" s="681"/>
      <c r="O145" s="698"/>
    </row>
    <row r="146" spans="3:15" x14ac:dyDescent="0.2">
      <c r="C146" s="59"/>
      <c r="D146" s="10"/>
      <c r="E146" s="10"/>
      <c r="F146" s="10"/>
      <c r="G146" s="10"/>
      <c r="H146" s="10"/>
      <c r="I146" s="10"/>
      <c r="J146" s="10"/>
      <c r="K146" s="10"/>
      <c r="L146" s="10"/>
      <c r="M146" s="10"/>
      <c r="N146" s="10"/>
      <c r="O146" s="15"/>
    </row>
    <row r="147" spans="3:15" x14ac:dyDescent="0.2">
      <c r="C147" s="143"/>
      <c r="D147" s="65"/>
      <c r="E147" s="65"/>
      <c r="F147" s="65"/>
      <c r="G147" s="65"/>
      <c r="H147" s="65"/>
      <c r="I147" s="65"/>
      <c r="J147" s="65"/>
      <c r="K147" s="65"/>
      <c r="L147" s="65"/>
      <c r="M147" s="65"/>
      <c r="N147" s="65"/>
      <c r="O147" s="144"/>
    </row>
  </sheetData>
  <sheetProtection password="CF58" sheet="1" scenarios="1"/>
  <mergeCells count="19">
    <mergeCell ref="D133:F133"/>
    <mergeCell ref="C145:O145"/>
    <mergeCell ref="D121:E121"/>
    <mergeCell ref="D123:E123"/>
    <mergeCell ref="D124:E124"/>
    <mergeCell ref="C130:O131"/>
    <mergeCell ref="D119:E119"/>
    <mergeCell ref="D32:E32"/>
    <mergeCell ref="D4:G4"/>
    <mergeCell ref="D12:E12"/>
    <mergeCell ref="D14:G14"/>
    <mergeCell ref="D22:E22"/>
    <mergeCell ref="D24:G24"/>
    <mergeCell ref="D34:G34"/>
    <mergeCell ref="D42:E42"/>
    <mergeCell ref="D44:G44"/>
    <mergeCell ref="D115:E115"/>
    <mergeCell ref="D118:E118"/>
    <mergeCell ref="D114:E114"/>
  </mergeCells>
  <conditionalFormatting sqref="G47:G56">
    <cfRule type="dataBar" priority="5">
      <dataBar>
        <cfvo type="min"/>
        <cfvo type="max"/>
        <color theme="6" tint="0.39997558519241921"/>
      </dataBar>
    </cfRule>
  </conditionalFormatting>
  <conditionalFormatting sqref="G7:G11">
    <cfRule type="dataBar" priority="4">
      <dataBar>
        <cfvo type="min"/>
        <cfvo type="max"/>
        <color theme="2" tint="-0.249977111117893"/>
      </dataBar>
    </cfRule>
  </conditionalFormatting>
  <conditionalFormatting sqref="G17:G21">
    <cfRule type="dataBar" priority="3">
      <dataBar>
        <cfvo type="min"/>
        <cfvo type="max"/>
        <color theme="2" tint="-0.249977111117893"/>
      </dataBar>
    </cfRule>
  </conditionalFormatting>
  <conditionalFormatting sqref="G27:G31">
    <cfRule type="dataBar" priority="2">
      <dataBar>
        <cfvo type="min"/>
        <cfvo type="max"/>
        <color theme="2" tint="-0.249977111117893"/>
      </dataBar>
    </cfRule>
  </conditionalFormatting>
  <conditionalFormatting sqref="G37:G41">
    <cfRule type="dataBar" priority="1">
      <dataBar>
        <cfvo type="min"/>
        <cfvo type="max"/>
        <color theme="2" tint="-0.249977111117893"/>
      </dataBar>
    </cfRule>
  </conditionalFormatting>
  <dataValidations count="1">
    <dataValidation type="list" allowBlank="1" showInputMessage="1" showErrorMessage="1" sqref="H6">
      <formula1>month</formula1>
    </dataValidation>
  </dataValidation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B4:Q100"/>
  <sheetViews>
    <sheetView workbookViewId="0">
      <selection activeCell="G113" sqref="G113"/>
    </sheetView>
  </sheetViews>
  <sheetFormatPr baseColWidth="10" defaultRowHeight="12.75" x14ac:dyDescent="0.2"/>
  <cols>
    <col min="2" max="2" width="13.7109375" customWidth="1"/>
  </cols>
  <sheetData>
    <row r="4" spans="2:8" ht="13.5" thickBot="1" x14ac:dyDescent="0.25">
      <c r="B4" s="460"/>
      <c r="C4" s="206"/>
      <c r="D4" s="206"/>
      <c r="E4" s="206"/>
      <c r="F4" s="206"/>
      <c r="G4" s="206"/>
      <c r="H4" s="206"/>
    </row>
    <row r="5" spans="2:8" ht="17.25" thickTop="1" x14ac:dyDescent="0.25">
      <c r="B5" s="17"/>
      <c r="C5" s="774" t="s">
        <v>209</v>
      </c>
      <c r="D5" s="774"/>
      <c r="E5" s="774"/>
      <c r="F5" s="775" t="s">
        <v>210</v>
      </c>
      <c r="G5" s="775"/>
      <c r="H5" s="776"/>
    </row>
    <row r="6" spans="2:8" ht="14.25" x14ac:dyDescent="0.25">
      <c r="B6" s="17"/>
      <c r="C6" s="439" t="str">
        <f>'2c'!$L$5</f>
        <v>Producto 1</v>
      </c>
      <c r="D6" s="439" t="str">
        <f>'2c'!$L$6</f>
        <v>Producto 2</v>
      </c>
      <c r="E6" s="440" t="str">
        <f>'2c'!$L$7</f>
        <v>Producto 3</v>
      </c>
      <c r="F6" s="441" t="str">
        <f>C6</f>
        <v>Producto 1</v>
      </c>
      <c r="G6" s="441" t="str">
        <f>D6</f>
        <v>Producto 2</v>
      </c>
      <c r="H6" s="442" t="str">
        <f>E6</f>
        <v>Producto 3</v>
      </c>
    </row>
    <row r="7" spans="2:8" ht="14.25" x14ac:dyDescent="0.25">
      <c r="B7" s="443" t="str">
        <f>'2c'!L14</f>
        <v>Enero</v>
      </c>
      <c r="C7" s="444">
        <f>ROUND(('2c'!E$34*'2c'!$M14)+(('2c'!E$34*'2c'!$M14)*'2c'!$O14),0)</f>
        <v>0</v>
      </c>
      <c r="D7" s="444">
        <f>ROUND(('2c'!F$34*'2c'!$M14)+(('2c'!F$34*'2c'!$M14)*'2c'!$O14),0)</f>
        <v>0</v>
      </c>
      <c r="E7" s="444">
        <f>ROUND(('2c'!G$34*'2c'!$M14)+(('2c'!G$34*'2c'!$M14)*'2c'!$O14),0)</f>
        <v>0</v>
      </c>
      <c r="F7" s="444">
        <f>ROUND(('2c'!H$34*'2c'!$N14)+(('2c'!H$34*'2c'!$N14)*'2c'!$O14),0)</f>
        <v>0</v>
      </c>
      <c r="G7" s="444">
        <f>ROUND(('2c'!I$34*'2c'!$N14)+(('2c'!I$34*'2c'!$N14)*'2c'!$O14),0)</f>
        <v>0</v>
      </c>
      <c r="H7" s="444">
        <f>ROUND(('2c'!J$34*'2c'!$N14)+(('2c'!J$34*'2c'!$N14)*'2c'!$O14),0)</f>
        <v>0</v>
      </c>
    </row>
    <row r="8" spans="2:8" ht="14.25" x14ac:dyDescent="0.25">
      <c r="B8" s="443" t="str">
        <f>'2c'!L15</f>
        <v>Febrero</v>
      </c>
      <c r="C8" s="444">
        <f>ROUND(('2c'!E$34*'2c'!$M15)+(('2c'!E$34*'2c'!$M15)*'2c'!$O15),0)</f>
        <v>0</v>
      </c>
      <c r="D8" s="444">
        <f>ROUND(('2c'!F$34*'2c'!$M15)+(('2c'!F$34*'2c'!$M15)*'2c'!$O15),0)</f>
        <v>0</v>
      </c>
      <c r="E8" s="444">
        <f>ROUND(('2c'!G$34*'2c'!$M15)+(('2c'!G$34*'2c'!$M15)*'2c'!$O15),0)</f>
        <v>0</v>
      </c>
      <c r="F8" s="444">
        <f>ROUND(('2c'!H$34*'2c'!$N15)+(('2c'!H$34*'2c'!$N15)*'2c'!$O15),0)</f>
        <v>0</v>
      </c>
      <c r="G8" s="444">
        <f>ROUND(('2c'!I$34*'2c'!$N15)+(('2c'!I$34*'2c'!$N15)*'2c'!$O15),0)</f>
        <v>0</v>
      </c>
      <c r="H8" s="444">
        <f>ROUND(('2c'!J$34*'2c'!$N15)+(('2c'!J$34*'2c'!$N15)*'2c'!$O15),0)</f>
        <v>0</v>
      </c>
    </row>
    <row r="9" spans="2:8" ht="14.25" x14ac:dyDescent="0.25">
      <c r="B9" s="443" t="str">
        <f>'2c'!L16</f>
        <v>Marzo</v>
      </c>
      <c r="C9" s="444">
        <f>ROUND(('2c'!E$34*'2c'!$M16)+(('2c'!E$34*'2c'!$M16)*'2c'!$O16),0)</f>
        <v>0</v>
      </c>
      <c r="D9" s="444">
        <f>ROUND(('2c'!F$34*'2c'!$M16)+(('2c'!F$34*'2c'!$M16)*'2c'!$O16),0)</f>
        <v>0</v>
      </c>
      <c r="E9" s="444">
        <f>ROUND(('2c'!G$34*'2c'!$M16)+(('2c'!G$34*'2c'!$M16)*'2c'!$O16),0)</f>
        <v>0</v>
      </c>
      <c r="F9" s="444">
        <f>ROUND(('2c'!H$34*'2c'!$N16)+(('2c'!H$34*'2c'!$N16)*'2c'!$O16),0)</f>
        <v>0</v>
      </c>
      <c r="G9" s="444">
        <f>ROUND(('2c'!I$34*'2c'!$N16)+(('2c'!I$34*'2c'!$N16)*'2c'!$O16),0)</f>
        <v>0</v>
      </c>
      <c r="H9" s="444">
        <f>ROUND(('2c'!J$34*'2c'!$N16)+(('2c'!J$34*'2c'!$N16)*'2c'!$O16),0)</f>
        <v>0</v>
      </c>
    </row>
    <row r="10" spans="2:8" ht="14.25" x14ac:dyDescent="0.25">
      <c r="B10" s="443" t="str">
        <f>'2c'!L17</f>
        <v>Abril</v>
      </c>
      <c r="C10" s="444">
        <f>ROUND(('2c'!E$34*'2c'!$M17)+(('2c'!E$34*'2c'!$M17)*'2c'!$O17),0)</f>
        <v>0</v>
      </c>
      <c r="D10" s="444">
        <f>ROUND(('2c'!F$34*'2c'!$M17)+(('2c'!F$34*'2c'!$M17)*'2c'!$O17),0)</f>
        <v>0</v>
      </c>
      <c r="E10" s="444">
        <f>ROUND(('2c'!G$34*'2c'!$M17)+(('2c'!G$34*'2c'!$M17)*'2c'!$O17),0)</f>
        <v>0</v>
      </c>
      <c r="F10" s="444">
        <f>ROUND(('2c'!H$34*'2c'!$N17)+(('2c'!H$34*'2c'!$N17)*'2c'!$O17),0)</f>
        <v>0</v>
      </c>
      <c r="G10" s="444">
        <f>ROUND(('2c'!I$34*'2c'!$N17)+(('2c'!I$34*'2c'!$N17)*'2c'!$O17),0)</f>
        <v>0</v>
      </c>
      <c r="H10" s="444">
        <f>ROUND(('2c'!J$34*'2c'!$N17)+(('2c'!J$34*'2c'!$N17)*'2c'!$O17),0)</f>
        <v>0</v>
      </c>
    </row>
    <row r="11" spans="2:8" ht="14.25" x14ac:dyDescent="0.25">
      <c r="B11" s="443" t="str">
        <f>'2c'!L18</f>
        <v>Mayo</v>
      </c>
      <c r="C11" s="444">
        <f>ROUND(('2c'!E$34*'2c'!$M18)+(('2c'!E$34*'2c'!$M18)*'2c'!$O18),0)</f>
        <v>0</v>
      </c>
      <c r="D11" s="444">
        <f>ROUND(('2c'!F$34*'2c'!$M18)+(('2c'!F$34*'2c'!$M18)*'2c'!$O18),0)</f>
        <v>0</v>
      </c>
      <c r="E11" s="444">
        <f>ROUND(('2c'!G$34*'2c'!$M18)+(('2c'!G$34*'2c'!$M18)*'2c'!$O18),0)</f>
        <v>0</v>
      </c>
      <c r="F11" s="444">
        <f>ROUND(('2c'!H$34*'2c'!$N18)+(('2c'!H$34*'2c'!$N18)*'2c'!$O18),0)</f>
        <v>0</v>
      </c>
      <c r="G11" s="444">
        <f>ROUND(('2c'!I$34*'2c'!$N18)+(('2c'!I$34*'2c'!$N18)*'2c'!$O18),0)</f>
        <v>0</v>
      </c>
      <c r="H11" s="444">
        <f>ROUND(('2c'!J$34*'2c'!$N18)+(('2c'!J$34*'2c'!$N18)*'2c'!$O18),0)</f>
        <v>0</v>
      </c>
    </row>
    <row r="12" spans="2:8" ht="14.25" x14ac:dyDescent="0.25">
      <c r="B12" s="443" t="str">
        <f>'2c'!L19</f>
        <v>Junio</v>
      </c>
      <c r="C12" s="444">
        <f>ROUND(('2c'!E$34*'2c'!$M19)+(('2c'!E$34*'2c'!$M19)*'2c'!$O19),0)</f>
        <v>0</v>
      </c>
      <c r="D12" s="444">
        <f>ROUND(('2c'!F$34*'2c'!$M19)+(('2c'!F$34*'2c'!$M19)*'2c'!$O19),0)</f>
        <v>0</v>
      </c>
      <c r="E12" s="444">
        <f>ROUND(('2c'!G$34*'2c'!$M19)+(('2c'!G$34*'2c'!$M19)*'2c'!$O19),0)</f>
        <v>0</v>
      </c>
      <c r="F12" s="444">
        <f>ROUND(('2c'!H$34*'2c'!$N19)+(('2c'!H$34*'2c'!$N19)*'2c'!$O19),0)</f>
        <v>0</v>
      </c>
      <c r="G12" s="444">
        <f>ROUND(('2c'!I$34*'2c'!$N19)+(('2c'!I$34*'2c'!$N19)*'2c'!$O19),0)</f>
        <v>0</v>
      </c>
      <c r="H12" s="444">
        <f>ROUND(('2c'!J$34*'2c'!$N19)+(('2c'!J$34*'2c'!$N19)*'2c'!$O19),0)</f>
        <v>0</v>
      </c>
    </row>
    <row r="13" spans="2:8" ht="14.25" x14ac:dyDescent="0.25">
      <c r="B13" s="443" t="str">
        <f>'2c'!L20</f>
        <v>Julio</v>
      </c>
      <c r="C13" s="444">
        <f>ROUND(('2c'!E$34*'2c'!$M20)+(('2c'!E$34*'2c'!$M20)*'2c'!$O20),0)</f>
        <v>0</v>
      </c>
      <c r="D13" s="444">
        <f>ROUND(('2c'!F$34*'2c'!$M20)+(('2c'!F$34*'2c'!$M20)*'2c'!$O20),0)</f>
        <v>0</v>
      </c>
      <c r="E13" s="444">
        <f>ROUND(('2c'!G$34*'2c'!$M20)+(('2c'!G$34*'2c'!$M20)*'2c'!$O20),0)</f>
        <v>0</v>
      </c>
      <c r="F13" s="444">
        <f>ROUND(('2c'!H$34*'2c'!$N20)+(('2c'!H$34*'2c'!$N20)*'2c'!$O20),0)</f>
        <v>0</v>
      </c>
      <c r="G13" s="444">
        <f>ROUND(('2c'!I$34*'2c'!$N20)+(('2c'!I$34*'2c'!$N20)*'2c'!$O20),0)</f>
        <v>0</v>
      </c>
      <c r="H13" s="444">
        <f>ROUND(('2c'!J$34*'2c'!$N20)+(('2c'!J$34*'2c'!$N20)*'2c'!$O20),0)</f>
        <v>0</v>
      </c>
    </row>
    <row r="14" spans="2:8" ht="14.25" x14ac:dyDescent="0.25">
      <c r="B14" s="443" t="str">
        <f>'2c'!L21</f>
        <v>Agosto</v>
      </c>
      <c r="C14" s="444">
        <f>ROUND(('2c'!E$34*'2c'!$M21)+(('2c'!E$34*'2c'!$M21)*'2c'!$O21),0)</f>
        <v>0</v>
      </c>
      <c r="D14" s="444">
        <f>ROUND(('2c'!F$34*'2c'!$M21)+(('2c'!F$34*'2c'!$M21)*'2c'!$O21),0)</f>
        <v>0</v>
      </c>
      <c r="E14" s="444">
        <f>ROUND(('2c'!G$34*'2c'!$M21)+(('2c'!G$34*'2c'!$M21)*'2c'!$O21),0)</f>
        <v>0</v>
      </c>
      <c r="F14" s="444">
        <f>ROUND(('2c'!H$34*'2c'!$N21)+(('2c'!H$34*'2c'!$N21)*'2c'!$O21),0)</f>
        <v>0</v>
      </c>
      <c r="G14" s="444">
        <f>ROUND(('2c'!I$34*'2c'!$N21)+(('2c'!I$34*'2c'!$N21)*'2c'!$O21),0)</f>
        <v>0</v>
      </c>
      <c r="H14" s="444">
        <f>ROUND(('2c'!J$34*'2c'!$N21)+(('2c'!J$34*'2c'!$N21)*'2c'!$O21),0)</f>
        <v>0</v>
      </c>
    </row>
    <row r="15" spans="2:8" ht="14.25" x14ac:dyDescent="0.25">
      <c r="B15" s="443" t="str">
        <f>'2c'!L22</f>
        <v>Septiembre</v>
      </c>
      <c r="C15" s="444">
        <f>ROUND(('2c'!E$34*'2c'!$M22)+(('2c'!E$34*'2c'!$M22)*'2c'!$O22),0)</f>
        <v>0</v>
      </c>
      <c r="D15" s="444">
        <f>ROUND(('2c'!F$34*'2c'!$M22)+(('2c'!F$34*'2c'!$M22)*'2c'!$O22),0)</f>
        <v>0</v>
      </c>
      <c r="E15" s="444">
        <f>ROUND(('2c'!G$34*'2c'!$M22)+(('2c'!G$34*'2c'!$M22)*'2c'!$O22),0)</f>
        <v>0</v>
      </c>
      <c r="F15" s="444">
        <f>ROUND(('2c'!H$34*'2c'!$N22)+(('2c'!H$34*'2c'!$N22)*'2c'!$O22),0)</f>
        <v>0</v>
      </c>
      <c r="G15" s="444">
        <f>ROUND(('2c'!I$34*'2c'!$N22)+(('2c'!I$34*'2c'!$N22)*'2c'!$O22),0)</f>
        <v>0</v>
      </c>
      <c r="H15" s="444">
        <f>ROUND(('2c'!J$34*'2c'!$N22)+(('2c'!J$34*'2c'!$N22)*'2c'!$O22),0)</f>
        <v>0</v>
      </c>
    </row>
    <row r="16" spans="2:8" ht="14.25" x14ac:dyDescent="0.25">
      <c r="B16" s="443" t="str">
        <f>'2c'!L23</f>
        <v>Octubre</v>
      </c>
      <c r="C16" s="444">
        <f>ROUND(('2c'!E$34*'2c'!$M23)+(('2c'!E$34*'2c'!$M23)*'2c'!$O23),0)</f>
        <v>0</v>
      </c>
      <c r="D16" s="444">
        <f>ROUND(('2c'!F$34*'2c'!$M23)+(('2c'!F$34*'2c'!$M23)*'2c'!$O23),0)</f>
        <v>0</v>
      </c>
      <c r="E16" s="444">
        <f>ROUND(('2c'!G$34*'2c'!$M23)+(('2c'!G$34*'2c'!$M23)*'2c'!$O23),0)</f>
        <v>0</v>
      </c>
      <c r="F16" s="444">
        <f>ROUND(('2c'!H$34*'2c'!$N23)+(('2c'!H$34*'2c'!$N23)*'2c'!$O23),0)</f>
        <v>0</v>
      </c>
      <c r="G16" s="444">
        <f>ROUND(('2c'!I$34*'2c'!$N23)+(('2c'!I$34*'2c'!$N23)*'2c'!$O23),0)</f>
        <v>0</v>
      </c>
      <c r="H16" s="444">
        <f>ROUND(('2c'!J$34*'2c'!$N23)+(('2c'!J$34*'2c'!$N23)*'2c'!$O23),0)</f>
        <v>0</v>
      </c>
    </row>
    <row r="17" spans="2:8" ht="14.25" x14ac:dyDescent="0.25">
      <c r="B17" s="443" t="str">
        <f>'2c'!L24</f>
        <v>Noviembre</v>
      </c>
      <c r="C17" s="444">
        <f>ROUND(('2c'!E$34*'2c'!$M24)+(('2c'!E$34*'2c'!$M24)*'2c'!$O24),0)</f>
        <v>0</v>
      </c>
      <c r="D17" s="444">
        <f>ROUND(('2c'!F$34*'2c'!$M24)+(('2c'!F$34*'2c'!$M24)*'2c'!$O24),0)</f>
        <v>0</v>
      </c>
      <c r="E17" s="444">
        <f>ROUND(('2c'!G$34*'2c'!$M24)+(('2c'!G$34*'2c'!$M24)*'2c'!$O24),0)</f>
        <v>0</v>
      </c>
      <c r="F17" s="444">
        <f>ROUND(('2c'!H$34*'2c'!$N24)+(('2c'!H$34*'2c'!$N24)*'2c'!$O24),0)</f>
        <v>0</v>
      </c>
      <c r="G17" s="444">
        <f>ROUND(('2c'!I$34*'2c'!$N24)+(('2c'!I$34*'2c'!$N24)*'2c'!$O24),0)</f>
        <v>0</v>
      </c>
      <c r="H17" s="444">
        <f>ROUND(('2c'!J$34*'2c'!$N24)+(('2c'!J$34*'2c'!$N24)*'2c'!$O24),0)</f>
        <v>0</v>
      </c>
    </row>
    <row r="18" spans="2:8" ht="14.25" x14ac:dyDescent="0.25">
      <c r="B18" s="443" t="str">
        <f>'2c'!L25</f>
        <v>Diciembre</v>
      </c>
      <c r="C18" s="444">
        <f>ROUND(('2c'!E$34*'2c'!$M25)+(('2c'!E$34*'2c'!$M25)*'2c'!$O25),0)</f>
        <v>0</v>
      </c>
      <c r="D18" s="444">
        <f>ROUND(('2c'!F$34*'2c'!$M25)+(('2c'!F$34*'2c'!$M25)*'2c'!$O25),0)</f>
        <v>0</v>
      </c>
      <c r="E18" s="444">
        <f>ROUND(('2c'!G$34*'2c'!$M25)+(('2c'!G$34*'2c'!$M25)*'2c'!$O25),0)</f>
        <v>0</v>
      </c>
      <c r="F18" s="444">
        <f>ROUND(('2c'!H$34*'2c'!$N25)+(('2c'!H$34*'2c'!$N25)*'2c'!$O25),0)</f>
        <v>0</v>
      </c>
      <c r="G18" s="444">
        <f>ROUND(('2c'!I$34*'2c'!$N25)+(('2c'!I$34*'2c'!$N25)*'2c'!$O25),0)</f>
        <v>0</v>
      </c>
      <c r="H18" s="444">
        <f>ROUND(('2c'!J$34*'2c'!$N25)+(('2c'!J$34*'2c'!$N25)*'2c'!$O25),0)</f>
        <v>0</v>
      </c>
    </row>
    <row r="19" spans="2:8" ht="14.25" x14ac:dyDescent="0.25">
      <c r="B19" s="17"/>
      <c r="C19" s="445" t="str">
        <f>'2c'!$L$5</f>
        <v>Producto 1</v>
      </c>
      <c r="D19" s="445" t="str">
        <f>'2c'!$L$6</f>
        <v>Producto 2</v>
      </c>
      <c r="E19" s="446" t="str">
        <f>'2c'!$L$7</f>
        <v>Producto 3</v>
      </c>
      <c r="F19" s="447" t="str">
        <f>'2c'!$P$13</f>
        <v>Unidades</v>
      </c>
      <c r="G19" s="447" t="s">
        <v>45</v>
      </c>
      <c r="H19" s="447" t="s">
        <v>215</v>
      </c>
    </row>
    <row r="20" spans="2:8" ht="14.25" x14ac:dyDescent="0.25">
      <c r="B20" s="443" t="str">
        <f t="shared" ref="B20:B31" si="0">B7</f>
        <v>Enero</v>
      </c>
      <c r="C20" s="444">
        <f t="shared" ref="C20:C31" si="1">C7+F7</f>
        <v>0</v>
      </c>
      <c r="D20" s="444">
        <f t="shared" ref="D20:D31" si="2">D7+G7</f>
        <v>0</v>
      </c>
      <c r="E20" s="444">
        <f t="shared" ref="E20:E31" si="3">E7+H7</f>
        <v>0</v>
      </c>
      <c r="F20" s="457">
        <f t="shared" ref="F20:F31" si="4">SUM(C20:E20)</f>
        <v>0</v>
      </c>
      <c r="G20" s="457">
        <f>C20*'2c'!$M$5+D20*'2c'!$M$6+E20*'2c'!$M$7</f>
        <v>0</v>
      </c>
      <c r="H20" s="457">
        <f>C20*'2c'!$N$5+D20*'2c'!$N$6+E20*'2c'!$N$7</f>
        <v>0</v>
      </c>
    </row>
    <row r="21" spans="2:8" ht="14.25" x14ac:dyDescent="0.25">
      <c r="B21" s="443" t="str">
        <f t="shared" si="0"/>
        <v>Febrero</v>
      </c>
      <c r="C21" s="444">
        <f t="shared" si="1"/>
        <v>0</v>
      </c>
      <c r="D21" s="444">
        <f t="shared" si="2"/>
        <v>0</v>
      </c>
      <c r="E21" s="444">
        <f t="shared" si="3"/>
        <v>0</v>
      </c>
      <c r="F21" s="457">
        <f t="shared" si="4"/>
        <v>0</v>
      </c>
      <c r="G21" s="457">
        <f>C21*'2c'!$M$5+D21*'2c'!$M$6+E21*'2c'!$M$7</f>
        <v>0</v>
      </c>
      <c r="H21" s="457">
        <f>C21*'2c'!$N$5+D21*'2c'!$N$6+E21*'2c'!$N$7</f>
        <v>0</v>
      </c>
    </row>
    <row r="22" spans="2:8" ht="14.25" x14ac:dyDescent="0.25">
      <c r="B22" s="443" t="str">
        <f t="shared" si="0"/>
        <v>Marzo</v>
      </c>
      <c r="C22" s="444">
        <f t="shared" si="1"/>
        <v>0</v>
      </c>
      <c r="D22" s="444">
        <f t="shared" si="2"/>
        <v>0</v>
      </c>
      <c r="E22" s="444">
        <f t="shared" si="3"/>
        <v>0</v>
      </c>
      <c r="F22" s="457">
        <f t="shared" si="4"/>
        <v>0</v>
      </c>
      <c r="G22" s="457">
        <f>C22*'2c'!$M$5+D22*'2c'!$M$6+E22*'2c'!$M$7</f>
        <v>0</v>
      </c>
      <c r="H22" s="457">
        <f>C22*'2c'!$N$5+D22*'2c'!$N$6+E22*'2c'!$N$7</f>
        <v>0</v>
      </c>
    </row>
    <row r="23" spans="2:8" ht="14.25" x14ac:dyDescent="0.25">
      <c r="B23" s="443" t="str">
        <f t="shared" si="0"/>
        <v>Abril</v>
      </c>
      <c r="C23" s="444">
        <f t="shared" si="1"/>
        <v>0</v>
      </c>
      <c r="D23" s="444">
        <f t="shared" si="2"/>
        <v>0</v>
      </c>
      <c r="E23" s="444">
        <f t="shared" si="3"/>
        <v>0</v>
      </c>
      <c r="F23" s="457">
        <f t="shared" si="4"/>
        <v>0</v>
      </c>
      <c r="G23" s="457">
        <f>C23*'2c'!$M$5+D23*'2c'!$M$6+E23*'2c'!$M$7</f>
        <v>0</v>
      </c>
      <c r="H23" s="457">
        <f>C23*'2c'!$N$5+D23*'2c'!$N$6+E23*'2c'!$N$7</f>
        <v>0</v>
      </c>
    </row>
    <row r="24" spans="2:8" ht="14.25" x14ac:dyDescent="0.25">
      <c r="B24" s="443" t="str">
        <f t="shared" si="0"/>
        <v>Mayo</v>
      </c>
      <c r="C24" s="444">
        <f t="shared" si="1"/>
        <v>0</v>
      </c>
      <c r="D24" s="444">
        <f t="shared" si="2"/>
        <v>0</v>
      </c>
      <c r="E24" s="444">
        <f t="shared" si="3"/>
        <v>0</v>
      </c>
      <c r="F24" s="457">
        <f t="shared" si="4"/>
        <v>0</v>
      </c>
      <c r="G24" s="457">
        <f>C24*'2c'!$M$5+D24*'2c'!$M$6+E24*'2c'!$M$7</f>
        <v>0</v>
      </c>
      <c r="H24" s="457">
        <f>C24*'2c'!$N$5+D24*'2c'!$N$6+E24*'2c'!$N$7</f>
        <v>0</v>
      </c>
    </row>
    <row r="25" spans="2:8" ht="14.25" x14ac:dyDescent="0.25">
      <c r="B25" s="443" t="str">
        <f t="shared" si="0"/>
        <v>Junio</v>
      </c>
      <c r="C25" s="444">
        <f t="shared" si="1"/>
        <v>0</v>
      </c>
      <c r="D25" s="444">
        <f t="shared" si="2"/>
        <v>0</v>
      </c>
      <c r="E25" s="444">
        <f t="shared" si="3"/>
        <v>0</v>
      </c>
      <c r="F25" s="457">
        <f t="shared" si="4"/>
        <v>0</v>
      </c>
      <c r="G25" s="457">
        <f>C25*'2c'!$M$5+D25*'2c'!$M$6+E25*'2c'!$M$7</f>
        <v>0</v>
      </c>
      <c r="H25" s="457">
        <f>C25*'2c'!$N$5+D25*'2c'!$N$6+E25*'2c'!$N$7</f>
        <v>0</v>
      </c>
    </row>
    <row r="26" spans="2:8" ht="14.25" x14ac:dyDescent="0.25">
      <c r="B26" s="443" t="str">
        <f t="shared" si="0"/>
        <v>Julio</v>
      </c>
      <c r="C26" s="444">
        <f t="shared" si="1"/>
        <v>0</v>
      </c>
      <c r="D26" s="444">
        <f t="shared" si="2"/>
        <v>0</v>
      </c>
      <c r="E26" s="444">
        <f t="shared" si="3"/>
        <v>0</v>
      </c>
      <c r="F26" s="457">
        <f t="shared" si="4"/>
        <v>0</v>
      </c>
      <c r="G26" s="457">
        <f>C26*'2c'!$M$5+D26*'2c'!$M$6+E26*'2c'!$M$7</f>
        <v>0</v>
      </c>
      <c r="H26" s="457">
        <f>C26*'2c'!$N$5+D26*'2c'!$N$6+E26*'2c'!$N$7</f>
        <v>0</v>
      </c>
    </row>
    <row r="27" spans="2:8" ht="14.25" x14ac:dyDescent="0.25">
      <c r="B27" s="443" t="str">
        <f t="shared" si="0"/>
        <v>Agosto</v>
      </c>
      <c r="C27" s="444">
        <f t="shared" si="1"/>
        <v>0</v>
      </c>
      <c r="D27" s="444">
        <f t="shared" si="2"/>
        <v>0</v>
      </c>
      <c r="E27" s="444">
        <f t="shared" si="3"/>
        <v>0</v>
      </c>
      <c r="F27" s="457">
        <f t="shared" si="4"/>
        <v>0</v>
      </c>
      <c r="G27" s="457">
        <f>C27*'2c'!$M$5+D27*'2c'!$M$6+E27*'2c'!$M$7</f>
        <v>0</v>
      </c>
      <c r="H27" s="457">
        <f>C27*'2c'!$N$5+D27*'2c'!$N$6+E27*'2c'!$N$7</f>
        <v>0</v>
      </c>
    </row>
    <row r="28" spans="2:8" ht="14.25" x14ac:dyDescent="0.25">
      <c r="B28" s="443" t="str">
        <f t="shared" si="0"/>
        <v>Septiembre</v>
      </c>
      <c r="C28" s="444">
        <f t="shared" si="1"/>
        <v>0</v>
      </c>
      <c r="D28" s="444">
        <f t="shared" si="2"/>
        <v>0</v>
      </c>
      <c r="E28" s="444">
        <f t="shared" si="3"/>
        <v>0</v>
      </c>
      <c r="F28" s="457">
        <f t="shared" si="4"/>
        <v>0</v>
      </c>
      <c r="G28" s="457">
        <f>C28*'2c'!$M$5+D28*'2c'!$M$6+E28*'2c'!$M$7</f>
        <v>0</v>
      </c>
      <c r="H28" s="457">
        <f>C28*'2c'!$N$5+D28*'2c'!$N$6+E28*'2c'!$N$7</f>
        <v>0</v>
      </c>
    </row>
    <row r="29" spans="2:8" ht="14.25" x14ac:dyDescent="0.25">
      <c r="B29" s="443" t="str">
        <f t="shared" si="0"/>
        <v>Octubre</v>
      </c>
      <c r="C29" s="444">
        <f t="shared" si="1"/>
        <v>0</v>
      </c>
      <c r="D29" s="444">
        <f t="shared" si="2"/>
        <v>0</v>
      </c>
      <c r="E29" s="444">
        <f t="shared" si="3"/>
        <v>0</v>
      </c>
      <c r="F29" s="457">
        <f t="shared" si="4"/>
        <v>0</v>
      </c>
      <c r="G29" s="457">
        <f>C29*'2c'!$M$5+D29*'2c'!$M$6+E29*'2c'!$M$7</f>
        <v>0</v>
      </c>
      <c r="H29" s="457">
        <f>C29*'2c'!$N$5+D29*'2c'!$N$6+E29*'2c'!$N$7</f>
        <v>0</v>
      </c>
    </row>
    <row r="30" spans="2:8" ht="14.25" x14ac:dyDescent="0.25">
      <c r="B30" s="443" t="str">
        <f t="shared" si="0"/>
        <v>Noviembre</v>
      </c>
      <c r="C30" s="444">
        <f t="shared" si="1"/>
        <v>0</v>
      </c>
      <c r="D30" s="444">
        <f t="shared" si="2"/>
        <v>0</v>
      </c>
      <c r="E30" s="444">
        <f t="shared" si="3"/>
        <v>0</v>
      </c>
      <c r="F30" s="457">
        <f t="shared" si="4"/>
        <v>0</v>
      </c>
      <c r="G30" s="457">
        <f>C30*'2c'!$M$5+D30*'2c'!$M$6+E30*'2c'!$M$7</f>
        <v>0</v>
      </c>
      <c r="H30" s="457">
        <f>C30*'2c'!$N$5+D30*'2c'!$N$6+E30*'2c'!$N$7</f>
        <v>0</v>
      </c>
    </row>
    <row r="31" spans="2:8" ht="14.25" x14ac:dyDescent="0.25">
      <c r="B31" s="443" t="str">
        <f t="shared" si="0"/>
        <v>Diciembre</v>
      </c>
      <c r="C31" s="444">
        <f t="shared" si="1"/>
        <v>0</v>
      </c>
      <c r="D31" s="444">
        <f t="shared" si="2"/>
        <v>0</v>
      </c>
      <c r="E31" s="444">
        <f t="shared" si="3"/>
        <v>0</v>
      </c>
      <c r="F31" s="457">
        <f t="shared" si="4"/>
        <v>0</v>
      </c>
      <c r="G31" s="457">
        <f>C31*'2c'!$M$5+D31*'2c'!$M$6+E31*'2c'!$M$7</f>
        <v>0</v>
      </c>
      <c r="H31" s="457">
        <f>C31*'2c'!$N$5+D31*'2c'!$N$6+E31*'2c'!$N$7</f>
        <v>0</v>
      </c>
    </row>
    <row r="34" spans="2:14" ht="13.5" thickBot="1" x14ac:dyDescent="0.25"/>
    <row r="35" spans="2:14" ht="18.75" thickTop="1" thickBot="1" x14ac:dyDescent="0.35">
      <c r="B35" s="710" t="s">
        <v>161</v>
      </c>
      <c r="C35" s="711"/>
      <c r="D35" s="711"/>
      <c r="E35" s="712"/>
      <c r="F35" s="308"/>
      <c r="G35" s="309">
        <f t="shared" ref="G35:G55" si="5">SUM(H35:N35)</f>
        <v>0</v>
      </c>
      <c r="H35" s="309">
        <f t="shared" ref="H35:N35" si="6">SUM(H36:H55)</f>
        <v>0</v>
      </c>
      <c r="I35" s="309">
        <f t="shared" si="6"/>
        <v>0</v>
      </c>
      <c r="J35" s="309">
        <f t="shared" si="6"/>
        <v>0</v>
      </c>
      <c r="K35" s="309">
        <f t="shared" si="6"/>
        <v>0</v>
      </c>
      <c r="L35" s="309">
        <f t="shared" si="6"/>
        <v>0</v>
      </c>
      <c r="M35" s="309">
        <f t="shared" si="6"/>
        <v>0</v>
      </c>
      <c r="N35" s="107">
        <f t="shared" si="6"/>
        <v>0</v>
      </c>
    </row>
    <row r="36" spans="2:14" ht="15" thickTop="1" x14ac:dyDescent="0.25">
      <c r="B36" s="332" t="str">
        <f>IF('2b'!D9=0,"",'2b'!D9)</f>
        <v/>
      </c>
      <c r="C36" s="335" t="str">
        <f>IF('2b'!E9=0,"",'2b'!E9)</f>
        <v/>
      </c>
      <c r="D36" s="327"/>
      <c r="E36" s="327"/>
      <c r="F36" s="323"/>
      <c r="G36" s="252">
        <f t="shared" si="5"/>
        <v>0</v>
      </c>
      <c r="H36" s="311">
        <f>'2b'!J9*'2b'!$E9</f>
        <v>0</v>
      </c>
      <c r="I36" s="312">
        <f>'2b'!K9*'2b'!$E9</f>
        <v>0</v>
      </c>
      <c r="J36" s="312">
        <f>'2b'!L9*'2b'!$E9</f>
        <v>0</v>
      </c>
      <c r="K36" s="312">
        <f>'2b'!M9*'2b'!$E9</f>
        <v>0</v>
      </c>
      <c r="L36" s="312">
        <f>'2b'!N9*'2b'!$E9</f>
        <v>0</v>
      </c>
      <c r="M36" s="312">
        <f>'2b'!O9*'2b'!$E9</f>
        <v>0</v>
      </c>
      <c r="N36" s="313">
        <f>'2b'!P9*'2b'!$E9</f>
        <v>0</v>
      </c>
    </row>
    <row r="37" spans="2:14" ht="14.25" x14ac:dyDescent="0.25">
      <c r="B37" s="333" t="str">
        <f>IF('2b'!D10=0,"",'2b'!D10)</f>
        <v/>
      </c>
      <c r="C37" s="336" t="str">
        <f>IF('2b'!E10=0,"",'2b'!E10)</f>
        <v/>
      </c>
      <c r="D37" s="329"/>
      <c r="E37" s="329"/>
      <c r="F37" s="324"/>
      <c r="G37" s="253">
        <f t="shared" si="5"/>
        <v>0</v>
      </c>
      <c r="H37" s="314">
        <f>'2b'!J10*'2b'!$E10</f>
        <v>0</v>
      </c>
      <c r="I37" s="315">
        <f>'2b'!K10*'2b'!$E10</f>
        <v>0</v>
      </c>
      <c r="J37" s="315">
        <f>'2b'!L10*'2b'!$E10</f>
        <v>0</v>
      </c>
      <c r="K37" s="315">
        <f>'2b'!M10*'2b'!$E10</f>
        <v>0</v>
      </c>
      <c r="L37" s="315">
        <f>'2b'!N10*'2b'!$E10</f>
        <v>0</v>
      </c>
      <c r="M37" s="315">
        <f>'2b'!O10*'2b'!$E10</f>
        <v>0</v>
      </c>
      <c r="N37" s="316">
        <f>'2b'!P10*'2b'!$E10</f>
        <v>0</v>
      </c>
    </row>
    <row r="38" spans="2:14" ht="14.25" x14ac:dyDescent="0.25">
      <c r="B38" s="333" t="str">
        <f>IF('2b'!D11=0,"",'2b'!D11)</f>
        <v/>
      </c>
      <c r="C38" s="336" t="str">
        <f>IF('2b'!E11=0,"",'2b'!E11)</f>
        <v/>
      </c>
      <c r="D38" s="329"/>
      <c r="E38" s="329"/>
      <c r="F38" s="324"/>
      <c r="G38" s="253">
        <f t="shared" si="5"/>
        <v>0</v>
      </c>
      <c r="H38" s="314">
        <f>'2b'!J11*'2b'!$E11</f>
        <v>0</v>
      </c>
      <c r="I38" s="315">
        <f>'2b'!K11*'2b'!$E11</f>
        <v>0</v>
      </c>
      <c r="J38" s="315">
        <f>'2b'!L11*'2b'!$E11</f>
        <v>0</v>
      </c>
      <c r="K38" s="315">
        <f>'2b'!M11*'2b'!$E11</f>
        <v>0</v>
      </c>
      <c r="L38" s="315">
        <f>'2b'!N11*'2b'!$E11</f>
        <v>0</v>
      </c>
      <c r="M38" s="315">
        <f>'2b'!O11*'2b'!$E11</f>
        <v>0</v>
      </c>
      <c r="N38" s="316">
        <f>'2b'!P11*'2b'!$E11</f>
        <v>0</v>
      </c>
    </row>
    <row r="39" spans="2:14" ht="14.25" x14ac:dyDescent="0.25">
      <c r="B39" s="333" t="str">
        <f>IF('2b'!D12=0,"",'2b'!D12)</f>
        <v/>
      </c>
      <c r="C39" s="336" t="str">
        <f>IF('2b'!E12=0,"",'2b'!E12)</f>
        <v/>
      </c>
      <c r="D39" s="329"/>
      <c r="E39" s="329"/>
      <c r="F39" s="324"/>
      <c r="G39" s="253">
        <f t="shared" si="5"/>
        <v>0</v>
      </c>
      <c r="H39" s="314">
        <f>'2b'!J12*'2b'!$E12</f>
        <v>0</v>
      </c>
      <c r="I39" s="315">
        <f>'2b'!K12*'2b'!$E12</f>
        <v>0</v>
      </c>
      <c r="J39" s="315">
        <f>'2b'!L12*'2b'!$E12</f>
        <v>0</v>
      </c>
      <c r="K39" s="315">
        <f>'2b'!M12*'2b'!$E12</f>
        <v>0</v>
      </c>
      <c r="L39" s="315">
        <f>'2b'!N12*'2b'!$E12</f>
        <v>0</v>
      </c>
      <c r="M39" s="315">
        <f>'2b'!O12*'2b'!$E12</f>
        <v>0</v>
      </c>
      <c r="N39" s="316">
        <f>'2b'!P12*'2b'!$E12</f>
        <v>0</v>
      </c>
    </row>
    <row r="40" spans="2:14" ht="14.25" x14ac:dyDescent="0.25">
      <c r="B40" s="333" t="str">
        <f>IF('2b'!D13=0,"",'2b'!D13)</f>
        <v/>
      </c>
      <c r="C40" s="336" t="str">
        <f>IF('2b'!E13=0,"",'2b'!E13)</f>
        <v/>
      </c>
      <c r="D40" s="329"/>
      <c r="E40" s="329"/>
      <c r="F40" s="324"/>
      <c r="G40" s="253">
        <f t="shared" si="5"/>
        <v>0</v>
      </c>
      <c r="H40" s="314">
        <f>'2b'!J13*'2b'!$E13</f>
        <v>0</v>
      </c>
      <c r="I40" s="315">
        <f>'2b'!K13*'2b'!$E13</f>
        <v>0</v>
      </c>
      <c r="J40" s="315">
        <f>'2b'!L13*'2b'!$E13</f>
        <v>0</v>
      </c>
      <c r="K40" s="315">
        <f>'2b'!M13*'2b'!$E13</f>
        <v>0</v>
      </c>
      <c r="L40" s="315">
        <f>'2b'!N13*'2b'!$E13</f>
        <v>0</v>
      </c>
      <c r="M40" s="315">
        <f>'2b'!O13*'2b'!$E13</f>
        <v>0</v>
      </c>
      <c r="N40" s="316">
        <f>'2b'!P13*'2b'!$E13</f>
        <v>0</v>
      </c>
    </row>
    <row r="41" spans="2:14" ht="14.25" x14ac:dyDescent="0.25">
      <c r="B41" s="333" t="str">
        <f>IF('2b'!D14=0,"",'2b'!D14)</f>
        <v/>
      </c>
      <c r="C41" s="336" t="str">
        <f>IF('2b'!E14=0,"",'2b'!E14)</f>
        <v/>
      </c>
      <c r="D41" s="329"/>
      <c r="E41" s="329"/>
      <c r="F41" s="324"/>
      <c r="G41" s="253">
        <f t="shared" si="5"/>
        <v>0</v>
      </c>
      <c r="H41" s="314">
        <f>'2b'!J14*'2b'!$E14</f>
        <v>0</v>
      </c>
      <c r="I41" s="315">
        <f>'2b'!K14*'2b'!$E14</f>
        <v>0</v>
      </c>
      <c r="J41" s="315">
        <f>'2b'!L14*'2b'!$E14</f>
        <v>0</v>
      </c>
      <c r="K41" s="315">
        <f>'2b'!M14*'2b'!$E14</f>
        <v>0</v>
      </c>
      <c r="L41" s="315">
        <f>'2b'!N14*'2b'!$E14</f>
        <v>0</v>
      </c>
      <c r="M41" s="315">
        <f>'2b'!O14*'2b'!$E14</f>
        <v>0</v>
      </c>
      <c r="N41" s="316">
        <f>'2b'!P14*'2b'!$E14</f>
        <v>0</v>
      </c>
    </row>
    <row r="42" spans="2:14" ht="14.25" x14ac:dyDescent="0.25">
      <c r="B42" s="333" t="str">
        <f>IF('2b'!D15=0,"",'2b'!D15)</f>
        <v/>
      </c>
      <c r="C42" s="336" t="str">
        <f>IF('2b'!E15=0,"",'2b'!E15)</f>
        <v/>
      </c>
      <c r="D42" s="329"/>
      <c r="E42" s="329"/>
      <c r="F42" s="324"/>
      <c r="G42" s="253">
        <f t="shared" si="5"/>
        <v>0</v>
      </c>
      <c r="H42" s="314">
        <f>'2b'!J15*'2b'!$E15</f>
        <v>0</v>
      </c>
      <c r="I42" s="315">
        <f>'2b'!K15*'2b'!$E15</f>
        <v>0</v>
      </c>
      <c r="J42" s="315">
        <f>'2b'!L15*'2b'!$E15</f>
        <v>0</v>
      </c>
      <c r="K42" s="315">
        <f>'2b'!M15*'2b'!$E15</f>
        <v>0</v>
      </c>
      <c r="L42" s="315">
        <f>'2b'!N15*'2b'!$E15</f>
        <v>0</v>
      </c>
      <c r="M42" s="315">
        <f>'2b'!O15*'2b'!$E15</f>
        <v>0</v>
      </c>
      <c r="N42" s="316">
        <f>'2b'!P15*'2b'!$E15</f>
        <v>0</v>
      </c>
    </row>
    <row r="43" spans="2:14" ht="14.25" x14ac:dyDescent="0.25">
      <c r="B43" s="333" t="str">
        <f>IF('2b'!D16=0,"",'2b'!D16)</f>
        <v/>
      </c>
      <c r="C43" s="336" t="str">
        <f>IF('2b'!E16=0,"",'2b'!E16)</f>
        <v/>
      </c>
      <c r="D43" s="329"/>
      <c r="E43" s="329"/>
      <c r="F43" s="324"/>
      <c r="G43" s="253">
        <f t="shared" si="5"/>
        <v>0</v>
      </c>
      <c r="H43" s="314">
        <f>'2b'!J16*'2b'!$E16</f>
        <v>0</v>
      </c>
      <c r="I43" s="315">
        <f>'2b'!K16*'2b'!$E16</f>
        <v>0</v>
      </c>
      <c r="J43" s="315">
        <f>'2b'!L16*'2b'!$E16</f>
        <v>0</v>
      </c>
      <c r="K43" s="315">
        <f>'2b'!M16*'2b'!$E16</f>
        <v>0</v>
      </c>
      <c r="L43" s="315">
        <f>'2b'!N16*'2b'!$E16</f>
        <v>0</v>
      </c>
      <c r="M43" s="315">
        <f>'2b'!O16*'2b'!$E16</f>
        <v>0</v>
      </c>
      <c r="N43" s="316">
        <f>'2b'!P16*'2b'!$E16</f>
        <v>0</v>
      </c>
    </row>
    <row r="44" spans="2:14" ht="14.25" x14ac:dyDescent="0.25">
      <c r="B44" s="333" t="str">
        <f>IF('2b'!D17=0,"",'2b'!D17)</f>
        <v/>
      </c>
      <c r="C44" s="336" t="str">
        <f>IF('2b'!E17=0,"",'2b'!E17)</f>
        <v/>
      </c>
      <c r="D44" s="329"/>
      <c r="E44" s="329"/>
      <c r="F44" s="324"/>
      <c r="G44" s="253">
        <f t="shared" si="5"/>
        <v>0</v>
      </c>
      <c r="H44" s="314">
        <f>'2b'!J17*'2b'!$E17</f>
        <v>0</v>
      </c>
      <c r="I44" s="315">
        <f>'2b'!K17*'2b'!$E17</f>
        <v>0</v>
      </c>
      <c r="J44" s="315">
        <f>'2b'!L17*'2b'!$E17</f>
        <v>0</v>
      </c>
      <c r="K44" s="315">
        <f>'2b'!M17*'2b'!$E17</f>
        <v>0</v>
      </c>
      <c r="L44" s="315">
        <f>'2b'!N17*'2b'!$E17</f>
        <v>0</v>
      </c>
      <c r="M44" s="315">
        <f>'2b'!O17*'2b'!$E17</f>
        <v>0</v>
      </c>
      <c r="N44" s="316">
        <f>'2b'!P17*'2b'!$E17</f>
        <v>0</v>
      </c>
    </row>
    <row r="45" spans="2:14" ht="14.25" x14ac:dyDescent="0.25">
      <c r="B45" s="333" t="str">
        <f>IF('2b'!D18=0,"",'2b'!D18)</f>
        <v/>
      </c>
      <c r="C45" s="336" t="str">
        <f>IF('2b'!E18=0,"",'2b'!E18)</f>
        <v/>
      </c>
      <c r="D45" s="329"/>
      <c r="E45" s="329"/>
      <c r="F45" s="324"/>
      <c r="G45" s="253">
        <f t="shared" si="5"/>
        <v>0</v>
      </c>
      <c r="H45" s="314">
        <f>'2b'!J18*'2b'!$E18</f>
        <v>0</v>
      </c>
      <c r="I45" s="315">
        <f>'2b'!K18*'2b'!$E18</f>
        <v>0</v>
      </c>
      <c r="J45" s="315">
        <f>'2b'!L18*'2b'!$E18</f>
        <v>0</v>
      </c>
      <c r="K45" s="315">
        <f>'2b'!M18*'2b'!$E18</f>
        <v>0</v>
      </c>
      <c r="L45" s="315">
        <f>'2b'!N18*'2b'!$E18</f>
        <v>0</v>
      </c>
      <c r="M45" s="315">
        <f>'2b'!O18*'2b'!$E18</f>
        <v>0</v>
      </c>
      <c r="N45" s="316">
        <f>'2b'!P18*'2b'!$E18</f>
        <v>0</v>
      </c>
    </row>
    <row r="46" spans="2:14" ht="14.25" x14ac:dyDescent="0.25">
      <c r="B46" s="333" t="str">
        <f>IF('2b'!D19=0,"",'2b'!D19)</f>
        <v/>
      </c>
      <c r="C46" s="336" t="str">
        <f>IF('2b'!E19=0,"",'2b'!E19)</f>
        <v/>
      </c>
      <c r="D46" s="329"/>
      <c r="E46" s="329"/>
      <c r="F46" s="324"/>
      <c r="G46" s="253">
        <f t="shared" si="5"/>
        <v>0</v>
      </c>
      <c r="H46" s="314">
        <f>'2b'!J19*'2b'!$E19</f>
        <v>0</v>
      </c>
      <c r="I46" s="315">
        <f>'2b'!K19*'2b'!$E19</f>
        <v>0</v>
      </c>
      <c r="J46" s="315">
        <f>'2b'!L19*'2b'!$E19</f>
        <v>0</v>
      </c>
      <c r="K46" s="315">
        <f>'2b'!M19*'2b'!$E19</f>
        <v>0</v>
      </c>
      <c r="L46" s="315">
        <f>'2b'!N19*'2b'!$E19</f>
        <v>0</v>
      </c>
      <c r="M46" s="315">
        <f>'2b'!O19*'2b'!$E19</f>
        <v>0</v>
      </c>
      <c r="N46" s="316">
        <f>'2b'!P19*'2b'!$E19</f>
        <v>0</v>
      </c>
    </row>
    <row r="47" spans="2:14" ht="14.25" x14ac:dyDescent="0.25">
      <c r="B47" s="333" t="str">
        <f>IF('2b'!D20=0,"",'2b'!D20)</f>
        <v/>
      </c>
      <c r="C47" s="336" t="str">
        <f>IF('2b'!E20=0,"",'2b'!E20)</f>
        <v/>
      </c>
      <c r="D47" s="329"/>
      <c r="E47" s="329"/>
      <c r="F47" s="324"/>
      <c r="G47" s="253">
        <f t="shared" si="5"/>
        <v>0</v>
      </c>
      <c r="H47" s="314">
        <f>'2b'!J20*'2b'!$E20</f>
        <v>0</v>
      </c>
      <c r="I47" s="315">
        <f>'2b'!K20*'2b'!$E20</f>
        <v>0</v>
      </c>
      <c r="J47" s="315">
        <f>'2b'!L20*'2b'!$E20</f>
        <v>0</v>
      </c>
      <c r="K47" s="315">
        <f>'2b'!M20*'2b'!$E20</f>
        <v>0</v>
      </c>
      <c r="L47" s="315">
        <f>'2b'!N20*'2b'!$E20</f>
        <v>0</v>
      </c>
      <c r="M47" s="315">
        <f>'2b'!O20*'2b'!$E20</f>
        <v>0</v>
      </c>
      <c r="N47" s="316">
        <f>'2b'!P20*'2b'!$E20</f>
        <v>0</v>
      </c>
    </row>
    <row r="48" spans="2:14" ht="14.25" x14ac:dyDescent="0.25">
      <c r="B48" s="333" t="str">
        <f>IF('2b'!D21=0,"",'2b'!D21)</f>
        <v/>
      </c>
      <c r="C48" s="336" t="str">
        <f>IF('2b'!E21=0,"",'2b'!E21)</f>
        <v/>
      </c>
      <c r="D48" s="329"/>
      <c r="E48" s="329"/>
      <c r="F48" s="324"/>
      <c r="G48" s="253">
        <f t="shared" si="5"/>
        <v>0</v>
      </c>
      <c r="H48" s="314">
        <f>'2b'!J21*'2b'!$E21</f>
        <v>0</v>
      </c>
      <c r="I48" s="315">
        <f>'2b'!K21*'2b'!$E21</f>
        <v>0</v>
      </c>
      <c r="J48" s="315">
        <f>'2b'!L21*'2b'!$E21</f>
        <v>0</v>
      </c>
      <c r="K48" s="315">
        <f>'2b'!M21*'2b'!$E21</f>
        <v>0</v>
      </c>
      <c r="L48" s="315">
        <f>'2b'!N21*'2b'!$E21</f>
        <v>0</v>
      </c>
      <c r="M48" s="315">
        <f>'2b'!O21*'2b'!$E21</f>
        <v>0</v>
      </c>
      <c r="N48" s="316">
        <f>'2b'!P21*'2b'!$E21</f>
        <v>0</v>
      </c>
    </row>
    <row r="49" spans="2:14" ht="14.25" x14ac:dyDescent="0.25">
      <c r="B49" s="333" t="str">
        <f>IF('2b'!D22=0,"",'2b'!D22)</f>
        <v/>
      </c>
      <c r="C49" s="336" t="str">
        <f>IF('2b'!E22=0,"",'2b'!E22)</f>
        <v/>
      </c>
      <c r="D49" s="329"/>
      <c r="E49" s="329"/>
      <c r="F49" s="324"/>
      <c r="G49" s="253">
        <f t="shared" si="5"/>
        <v>0</v>
      </c>
      <c r="H49" s="314">
        <f>'2b'!J22*'2b'!$E22</f>
        <v>0</v>
      </c>
      <c r="I49" s="315">
        <f>'2b'!K22*'2b'!$E22</f>
        <v>0</v>
      </c>
      <c r="J49" s="315">
        <f>'2b'!L22*'2b'!$E22</f>
        <v>0</v>
      </c>
      <c r="K49" s="315">
        <f>'2b'!M22*'2b'!$E22</f>
        <v>0</v>
      </c>
      <c r="L49" s="315">
        <f>'2b'!N22*'2b'!$E22</f>
        <v>0</v>
      </c>
      <c r="M49" s="315">
        <f>'2b'!O22*'2b'!$E22</f>
        <v>0</v>
      </c>
      <c r="N49" s="316">
        <f>'2b'!P22*'2b'!$E22</f>
        <v>0</v>
      </c>
    </row>
    <row r="50" spans="2:14" ht="14.25" x14ac:dyDescent="0.25">
      <c r="B50" s="333" t="str">
        <f>IF('2b'!D23=0,"",'2b'!D23)</f>
        <v/>
      </c>
      <c r="C50" s="336" t="str">
        <f>IF('2b'!E23=0,"",'2b'!E23)</f>
        <v/>
      </c>
      <c r="D50" s="329"/>
      <c r="E50" s="329"/>
      <c r="F50" s="324"/>
      <c r="G50" s="253">
        <f t="shared" si="5"/>
        <v>0</v>
      </c>
      <c r="H50" s="314">
        <f>'2b'!J23*'2b'!$E23</f>
        <v>0</v>
      </c>
      <c r="I50" s="315">
        <f>'2b'!K23*'2b'!$E23</f>
        <v>0</v>
      </c>
      <c r="J50" s="315">
        <f>'2b'!L23*'2b'!$E23</f>
        <v>0</v>
      </c>
      <c r="K50" s="315">
        <f>'2b'!M23*'2b'!$E23</f>
        <v>0</v>
      </c>
      <c r="L50" s="315">
        <f>'2b'!N23*'2b'!$E23</f>
        <v>0</v>
      </c>
      <c r="M50" s="315">
        <f>'2b'!O23*'2b'!$E23</f>
        <v>0</v>
      </c>
      <c r="N50" s="316">
        <f>'2b'!P23*'2b'!$E23</f>
        <v>0</v>
      </c>
    </row>
    <row r="51" spans="2:14" ht="14.25" x14ac:dyDescent="0.25">
      <c r="B51" s="333" t="str">
        <f>IF('2b'!D24=0,"",'2b'!D24)</f>
        <v/>
      </c>
      <c r="C51" s="336" t="str">
        <f>IF('2b'!E24=0,"",'2b'!E24)</f>
        <v/>
      </c>
      <c r="D51" s="329"/>
      <c r="E51" s="329"/>
      <c r="F51" s="324"/>
      <c r="G51" s="253">
        <f t="shared" si="5"/>
        <v>0</v>
      </c>
      <c r="H51" s="314">
        <f>'2b'!J24*'2b'!$E24</f>
        <v>0</v>
      </c>
      <c r="I51" s="315">
        <f>'2b'!K24*'2b'!$E24</f>
        <v>0</v>
      </c>
      <c r="J51" s="315">
        <f>'2b'!L24*'2b'!$E24</f>
        <v>0</v>
      </c>
      <c r="K51" s="315">
        <f>'2b'!M24*'2b'!$E24</f>
        <v>0</v>
      </c>
      <c r="L51" s="315">
        <f>'2b'!N24*'2b'!$E24</f>
        <v>0</v>
      </c>
      <c r="M51" s="315">
        <f>'2b'!O24*'2b'!$E24</f>
        <v>0</v>
      </c>
      <c r="N51" s="316">
        <f>'2b'!P24*'2b'!$E24</f>
        <v>0</v>
      </c>
    </row>
    <row r="52" spans="2:14" ht="14.25" x14ac:dyDescent="0.25">
      <c r="B52" s="333" t="str">
        <f>IF('2b'!D25=0,"",'2b'!D25)</f>
        <v/>
      </c>
      <c r="C52" s="336" t="str">
        <f>IF('2b'!E25=0,"",'2b'!E25)</f>
        <v/>
      </c>
      <c r="D52" s="329"/>
      <c r="E52" s="329"/>
      <c r="F52" s="324"/>
      <c r="G52" s="253">
        <f t="shared" si="5"/>
        <v>0</v>
      </c>
      <c r="H52" s="314">
        <f>'2b'!J25*'2b'!$E25</f>
        <v>0</v>
      </c>
      <c r="I52" s="315">
        <f>'2b'!K25*'2b'!$E25</f>
        <v>0</v>
      </c>
      <c r="J52" s="315">
        <f>'2b'!L25*'2b'!$E25</f>
        <v>0</v>
      </c>
      <c r="K52" s="315">
        <f>'2b'!M25*'2b'!$E25</f>
        <v>0</v>
      </c>
      <c r="L52" s="315">
        <f>'2b'!N25*'2b'!$E25</f>
        <v>0</v>
      </c>
      <c r="M52" s="315">
        <f>'2b'!O25*'2b'!$E25</f>
        <v>0</v>
      </c>
      <c r="N52" s="316">
        <f>'2b'!P25*'2b'!$E25</f>
        <v>0</v>
      </c>
    </row>
    <row r="53" spans="2:14" ht="14.25" x14ac:dyDescent="0.25">
      <c r="B53" s="333" t="str">
        <f>IF('2b'!D26=0,"",'2b'!D26)</f>
        <v/>
      </c>
      <c r="C53" s="336" t="str">
        <f>IF('2b'!E26=0,"",'2b'!E26)</f>
        <v/>
      </c>
      <c r="D53" s="329"/>
      <c r="E53" s="329"/>
      <c r="F53" s="324"/>
      <c r="G53" s="253">
        <f t="shared" si="5"/>
        <v>0</v>
      </c>
      <c r="H53" s="314">
        <f>'2b'!J26*'2b'!$E26</f>
        <v>0</v>
      </c>
      <c r="I53" s="315">
        <f>'2b'!K26*'2b'!$E26</f>
        <v>0</v>
      </c>
      <c r="J53" s="315">
        <f>'2b'!L26*'2b'!$E26</f>
        <v>0</v>
      </c>
      <c r="K53" s="315">
        <f>'2b'!M26*'2b'!$E26</f>
        <v>0</v>
      </c>
      <c r="L53" s="315">
        <f>'2b'!N26*'2b'!$E26</f>
        <v>0</v>
      </c>
      <c r="M53" s="315">
        <f>'2b'!O26*'2b'!$E26</f>
        <v>0</v>
      </c>
      <c r="N53" s="316">
        <f>'2b'!P26*'2b'!$E26</f>
        <v>0</v>
      </c>
    </row>
    <row r="54" spans="2:14" ht="14.25" x14ac:dyDescent="0.25">
      <c r="B54" s="333" t="str">
        <f>IF('2b'!D27=0,"",'2b'!D27)</f>
        <v/>
      </c>
      <c r="C54" s="336" t="str">
        <f>IF('2b'!E27=0,"",'2b'!E27)</f>
        <v/>
      </c>
      <c r="D54" s="329"/>
      <c r="E54" s="329"/>
      <c r="F54" s="324"/>
      <c r="G54" s="253">
        <f t="shared" si="5"/>
        <v>0</v>
      </c>
      <c r="H54" s="314">
        <f>'2b'!J27*'2b'!$E27</f>
        <v>0</v>
      </c>
      <c r="I54" s="315">
        <f>'2b'!K27*'2b'!$E27</f>
        <v>0</v>
      </c>
      <c r="J54" s="315">
        <f>'2b'!L27*'2b'!$E27</f>
        <v>0</v>
      </c>
      <c r="K54" s="315">
        <f>'2b'!M27*'2b'!$E27</f>
        <v>0</v>
      </c>
      <c r="L54" s="315">
        <f>'2b'!N27*'2b'!$E27</f>
        <v>0</v>
      </c>
      <c r="M54" s="315">
        <f>'2b'!O27*'2b'!$E27</f>
        <v>0</v>
      </c>
      <c r="N54" s="316">
        <f>'2b'!P27*'2b'!$E27</f>
        <v>0</v>
      </c>
    </row>
    <row r="55" spans="2:14" ht="14.25" x14ac:dyDescent="0.25">
      <c r="B55" s="334" t="str">
        <f>IF('2b'!D28=0,"",'2b'!D28)</f>
        <v/>
      </c>
      <c r="C55" s="337" t="str">
        <f>IF('2b'!E28=0,"",'2b'!E28)</f>
        <v/>
      </c>
      <c r="D55" s="331"/>
      <c r="E55" s="331"/>
      <c r="F55" s="325"/>
      <c r="G55" s="254">
        <f t="shared" si="5"/>
        <v>0</v>
      </c>
      <c r="H55" s="317">
        <f>'2b'!J28*'2b'!$E28</f>
        <v>0</v>
      </c>
      <c r="I55" s="318">
        <f>'2b'!K28*'2b'!$E28</f>
        <v>0</v>
      </c>
      <c r="J55" s="318">
        <f>'2b'!L28*'2b'!$E28</f>
        <v>0</v>
      </c>
      <c r="K55" s="318">
        <f>'2b'!M28*'2b'!$E28</f>
        <v>0</v>
      </c>
      <c r="L55" s="318">
        <f>'2b'!N28*'2b'!$E28</f>
        <v>0</v>
      </c>
      <c r="M55" s="318">
        <f>'2b'!O28*'2b'!$E28</f>
        <v>0</v>
      </c>
      <c r="N55" s="319">
        <f>'2b'!P28*'2b'!$E28</f>
        <v>0</v>
      </c>
    </row>
    <row r="56" spans="2:14" ht="15" thickBot="1" x14ac:dyDescent="0.3">
      <c r="B56" s="17"/>
      <c r="C56" s="17"/>
      <c r="D56" s="17"/>
      <c r="E56" s="17"/>
      <c r="F56" s="17"/>
      <c r="G56" s="17"/>
      <c r="H56" s="17"/>
      <c r="I56" s="17"/>
      <c r="J56" s="17"/>
      <c r="K56" s="17"/>
      <c r="L56" s="17"/>
      <c r="M56" s="17"/>
      <c r="N56" s="17"/>
    </row>
    <row r="57" spans="2:14" ht="18.75" thickTop="1" thickBot="1" x14ac:dyDescent="0.35">
      <c r="B57" s="716" t="s">
        <v>162</v>
      </c>
      <c r="C57" s="717"/>
      <c r="D57" s="717"/>
      <c r="E57" s="718"/>
      <c r="F57" s="308"/>
      <c r="G57" s="309">
        <f t="shared" ref="G57:G77" si="7">SUM(H57:N57)</f>
        <v>0</v>
      </c>
      <c r="H57" s="309">
        <f t="shared" ref="H57:N57" si="8">SUM(H58:H77)</f>
        <v>0</v>
      </c>
      <c r="I57" s="309">
        <f t="shared" si="8"/>
        <v>0</v>
      </c>
      <c r="J57" s="309">
        <f t="shared" si="8"/>
        <v>0</v>
      </c>
      <c r="K57" s="309">
        <f t="shared" si="8"/>
        <v>0</v>
      </c>
      <c r="L57" s="309">
        <f t="shared" si="8"/>
        <v>0</v>
      </c>
      <c r="M57" s="309">
        <f t="shared" si="8"/>
        <v>0</v>
      </c>
      <c r="N57" s="107">
        <f t="shared" si="8"/>
        <v>0</v>
      </c>
    </row>
    <row r="58" spans="2:14" ht="15" thickTop="1" x14ac:dyDescent="0.25">
      <c r="B58" s="320" t="str">
        <f>IF('2b'!D9=0,"",'2b'!D9)</f>
        <v/>
      </c>
      <c r="C58" s="326"/>
      <c r="D58" s="335" t="str">
        <f>IF('2b'!F9=0,"",'2b'!F9)</f>
        <v/>
      </c>
      <c r="E58" s="327"/>
      <c r="F58" s="323"/>
      <c r="G58" s="252">
        <f t="shared" si="7"/>
        <v>0</v>
      </c>
      <c r="H58" s="311">
        <f>'2b'!J9*'2b'!$F9</f>
        <v>0</v>
      </c>
      <c r="I58" s="312">
        <f>'2b'!K9*'2b'!$F9</f>
        <v>0</v>
      </c>
      <c r="J58" s="312">
        <f>'2b'!L9*'2b'!$F9</f>
        <v>0</v>
      </c>
      <c r="K58" s="312">
        <f>'2b'!M9*'2b'!$F9</f>
        <v>0</v>
      </c>
      <c r="L58" s="312">
        <f>'2b'!N9*'2b'!$F9</f>
        <v>0</v>
      </c>
      <c r="M58" s="312">
        <f>'2b'!O9*'2b'!$F9</f>
        <v>0</v>
      </c>
      <c r="N58" s="313">
        <f>'2b'!P9*'2b'!$F9</f>
        <v>0</v>
      </c>
    </row>
    <row r="59" spans="2:14" ht="14.25" x14ac:dyDescent="0.25">
      <c r="B59" s="321" t="str">
        <f>IF('2b'!D10=0,"",'2b'!D10)</f>
        <v/>
      </c>
      <c r="C59" s="328"/>
      <c r="D59" s="336" t="str">
        <f>IF('2b'!F10=0,"",'2b'!F10)</f>
        <v/>
      </c>
      <c r="E59" s="329"/>
      <c r="F59" s="324"/>
      <c r="G59" s="253">
        <f t="shared" si="7"/>
        <v>0</v>
      </c>
      <c r="H59" s="314">
        <f>'2b'!J10*'2b'!$F10</f>
        <v>0</v>
      </c>
      <c r="I59" s="315">
        <f>'2b'!K10*'2b'!$F10</f>
        <v>0</v>
      </c>
      <c r="J59" s="315">
        <f>'2b'!L10*'2b'!$F10</f>
        <v>0</v>
      </c>
      <c r="K59" s="315">
        <f>'2b'!M10*'2b'!$F10</f>
        <v>0</v>
      </c>
      <c r="L59" s="315">
        <f>'2b'!N10*'2b'!$F10</f>
        <v>0</v>
      </c>
      <c r="M59" s="315">
        <f>'2b'!O10*'2b'!$F10</f>
        <v>0</v>
      </c>
      <c r="N59" s="316">
        <f>'2b'!P10*'2b'!$F10</f>
        <v>0</v>
      </c>
    </row>
    <row r="60" spans="2:14" ht="14.25" x14ac:dyDescent="0.25">
      <c r="B60" s="321" t="str">
        <f>IF('2b'!D11=0,"",'2b'!D11)</f>
        <v/>
      </c>
      <c r="C60" s="328"/>
      <c r="D60" s="336" t="str">
        <f>IF('2b'!F11=0,"",'2b'!F11)</f>
        <v/>
      </c>
      <c r="E60" s="329"/>
      <c r="F60" s="324"/>
      <c r="G60" s="253">
        <f t="shared" si="7"/>
        <v>0</v>
      </c>
      <c r="H60" s="314">
        <f>'2b'!J11*'2b'!$F11</f>
        <v>0</v>
      </c>
      <c r="I60" s="315">
        <f>'2b'!K11*'2b'!$F11</f>
        <v>0</v>
      </c>
      <c r="J60" s="315">
        <f>'2b'!L11*'2b'!$F11</f>
        <v>0</v>
      </c>
      <c r="K60" s="315">
        <f>'2b'!M11*'2b'!$F11</f>
        <v>0</v>
      </c>
      <c r="L60" s="315">
        <f>'2b'!N11*'2b'!$F11</f>
        <v>0</v>
      </c>
      <c r="M60" s="315">
        <f>'2b'!O11*'2b'!$F11</f>
        <v>0</v>
      </c>
      <c r="N60" s="316">
        <f>'2b'!P11*'2b'!$F11</f>
        <v>0</v>
      </c>
    </row>
    <row r="61" spans="2:14" ht="14.25" x14ac:dyDescent="0.25">
      <c r="B61" s="321" t="str">
        <f>IF('2b'!D12=0,"",'2b'!D12)</f>
        <v/>
      </c>
      <c r="C61" s="328"/>
      <c r="D61" s="336" t="str">
        <f>IF('2b'!F12=0,"",'2b'!F12)</f>
        <v/>
      </c>
      <c r="E61" s="329"/>
      <c r="F61" s="324"/>
      <c r="G61" s="253">
        <f t="shared" si="7"/>
        <v>0</v>
      </c>
      <c r="H61" s="314">
        <f>'2b'!J12*'2b'!$F12</f>
        <v>0</v>
      </c>
      <c r="I61" s="315">
        <f>'2b'!K12*'2b'!$F12</f>
        <v>0</v>
      </c>
      <c r="J61" s="315">
        <f>'2b'!L12*'2b'!$F12</f>
        <v>0</v>
      </c>
      <c r="K61" s="315">
        <f>'2b'!M12*'2b'!$F12</f>
        <v>0</v>
      </c>
      <c r="L61" s="315">
        <f>'2b'!N12*'2b'!$F12</f>
        <v>0</v>
      </c>
      <c r="M61" s="315">
        <f>'2b'!O12*'2b'!$F12</f>
        <v>0</v>
      </c>
      <c r="N61" s="316">
        <f>'2b'!P12*'2b'!$F12</f>
        <v>0</v>
      </c>
    </row>
    <row r="62" spans="2:14" ht="14.25" x14ac:dyDescent="0.25">
      <c r="B62" s="321" t="str">
        <f>IF('2b'!D13=0,"",'2b'!D13)</f>
        <v/>
      </c>
      <c r="C62" s="328"/>
      <c r="D62" s="336" t="str">
        <f>IF('2b'!F13=0,"",'2b'!F13)</f>
        <v/>
      </c>
      <c r="E62" s="329"/>
      <c r="F62" s="324"/>
      <c r="G62" s="253">
        <f t="shared" si="7"/>
        <v>0</v>
      </c>
      <c r="H62" s="314">
        <f>'2b'!J13*'2b'!$F13</f>
        <v>0</v>
      </c>
      <c r="I62" s="315">
        <f>'2b'!K13*'2b'!$F13</f>
        <v>0</v>
      </c>
      <c r="J62" s="315">
        <f>'2b'!L13*'2b'!$F13</f>
        <v>0</v>
      </c>
      <c r="K62" s="315">
        <f>'2b'!M13*'2b'!$F13</f>
        <v>0</v>
      </c>
      <c r="L62" s="315">
        <f>'2b'!N13*'2b'!$F13</f>
        <v>0</v>
      </c>
      <c r="M62" s="315">
        <f>'2b'!O13*'2b'!$F13</f>
        <v>0</v>
      </c>
      <c r="N62" s="316">
        <f>'2b'!P13*'2b'!$F13</f>
        <v>0</v>
      </c>
    </row>
    <row r="63" spans="2:14" ht="14.25" x14ac:dyDescent="0.25">
      <c r="B63" s="321" t="str">
        <f>IF('2b'!D14=0,"",'2b'!D14)</f>
        <v/>
      </c>
      <c r="C63" s="328"/>
      <c r="D63" s="336" t="str">
        <f>IF('2b'!F14=0,"",'2b'!F14)</f>
        <v/>
      </c>
      <c r="E63" s="329"/>
      <c r="F63" s="324"/>
      <c r="G63" s="253">
        <f t="shared" si="7"/>
        <v>0</v>
      </c>
      <c r="H63" s="314">
        <f>'2b'!J14*'2b'!$F14</f>
        <v>0</v>
      </c>
      <c r="I63" s="315">
        <f>'2b'!K14*'2b'!$F14</f>
        <v>0</v>
      </c>
      <c r="J63" s="315">
        <f>'2b'!L14*'2b'!$F14</f>
        <v>0</v>
      </c>
      <c r="K63" s="315">
        <f>'2b'!M14*'2b'!$F14</f>
        <v>0</v>
      </c>
      <c r="L63" s="315">
        <f>'2b'!N14*'2b'!$F14</f>
        <v>0</v>
      </c>
      <c r="M63" s="315">
        <f>'2b'!O14*'2b'!$F14</f>
        <v>0</v>
      </c>
      <c r="N63" s="316">
        <f>'2b'!P14*'2b'!$F14</f>
        <v>0</v>
      </c>
    </row>
    <row r="64" spans="2:14" ht="14.25" x14ac:dyDescent="0.25">
      <c r="B64" s="321" t="str">
        <f>IF('2b'!D15=0,"",'2b'!D15)</f>
        <v/>
      </c>
      <c r="C64" s="328"/>
      <c r="D64" s="336" t="str">
        <f>IF('2b'!F15=0,"",'2b'!F15)</f>
        <v/>
      </c>
      <c r="E64" s="329"/>
      <c r="F64" s="324"/>
      <c r="G64" s="253">
        <f t="shared" si="7"/>
        <v>0</v>
      </c>
      <c r="H64" s="314">
        <f>'2b'!J15*'2b'!$F15</f>
        <v>0</v>
      </c>
      <c r="I64" s="315">
        <f>'2b'!K15*'2b'!$F15</f>
        <v>0</v>
      </c>
      <c r="J64" s="315">
        <f>'2b'!L15*'2b'!$F15</f>
        <v>0</v>
      </c>
      <c r="K64" s="315">
        <f>'2b'!M15*'2b'!$F15</f>
        <v>0</v>
      </c>
      <c r="L64" s="315">
        <f>'2b'!N15*'2b'!$F15</f>
        <v>0</v>
      </c>
      <c r="M64" s="315">
        <f>'2b'!O15*'2b'!$F15</f>
        <v>0</v>
      </c>
      <c r="N64" s="316">
        <f>'2b'!P15*'2b'!$F15</f>
        <v>0</v>
      </c>
    </row>
    <row r="65" spans="2:14" ht="14.25" x14ac:dyDescent="0.25">
      <c r="B65" s="321" t="str">
        <f>IF('2b'!D16=0,"",'2b'!D16)</f>
        <v/>
      </c>
      <c r="C65" s="328"/>
      <c r="D65" s="336" t="str">
        <f>IF('2b'!F16=0,"",'2b'!F16)</f>
        <v/>
      </c>
      <c r="E65" s="329"/>
      <c r="F65" s="324"/>
      <c r="G65" s="253">
        <f t="shared" si="7"/>
        <v>0</v>
      </c>
      <c r="H65" s="314">
        <f>'2b'!J16*'2b'!$F16</f>
        <v>0</v>
      </c>
      <c r="I65" s="315">
        <f>'2b'!K16*'2b'!$F16</f>
        <v>0</v>
      </c>
      <c r="J65" s="315">
        <f>'2b'!L16*'2b'!$F16</f>
        <v>0</v>
      </c>
      <c r="K65" s="315">
        <f>'2b'!M16*'2b'!$F16</f>
        <v>0</v>
      </c>
      <c r="L65" s="315">
        <f>'2b'!N16*'2b'!$F16</f>
        <v>0</v>
      </c>
      <c r="M65" s="315">
        <f>'2b'!O16*'2b'!$F16</f>
        <v>0</v>
      </c>
      <c r="N65" s="316">
        <f>'2b'!P16*'2b'!$F16</f>
        <v>0</v>
      </c>
    </row>
    <row r="66" spans="2:14" ht="14.25" x14ac:dyDescent="0.25">
      <c r="B66" s="321" t="str">
        <f>IF('2b'!D17=0,"",'2b'!D17)</f>
        <v/>
      </c>
      <c r="C66" s="328"/>
      <c r="D66" s="336" t="str">
        <f>IF('2b'!F17=0,"",'2b'!F17)</f>
        <v/>
      </c>
      <c r="E66" s="329"/>
      <c r="F66" s="324"/>
      <c r="G66" s="253">
        <f t="shared" si="7"/>
        <v>0</v>
      </c>
      <c r="H66" s="314">
        <f>'2b'!J17*'2b'!$F17</f>
        <v>0</v>
      </c>
      <c r="I66" s="315">
        <f>'2b'!K17*'2b'!$F17</f>
        <v>0</v>
      </c>
      <c r="J66" s="315">
        <f>'2b'!L17*'2b'!$F17</f>
        <v>0</v>
      </c>
      <c r="K66" s="315">
        <f>'2b'!M17*'2b'!$F17</f>
        <v>0</v>
      </c>
      <c r="L66" s="315">
        <f>'2b'!N17*'2b'!$F17</f>
        <v>0</v>
      </c>
      <c r="M66" s="315">
        <f>'2b'!O17*'2b'!$F17</f>
        <v>0</v>
      </c>
      <c r="N66" s="316">
        <f>'2b'!P17*'2b'!$F17</f>
        <v>0</v>
      </c>
    </row>
    <row r="67" spans="2:14" ht="14.25" x14ac:dyDescent="0.25">
      <c r="B67" s="321" t="str">
        <f>IF('2b'!D18=0,"",'2b'!D18)</f>
        <v/>
      </c>
      <c r="C67" s="328"/>
      <c r="D67" s="336" t="str">
        <f>IF('2b'!F18=0,"",'2b'!F18)</f>
        <v/>
      </c>
      <c r="E67" s="329"/>
      <c r="F67" s="324"/>
      <c r="G67" s="253">
        <f t="shared" si="7"/>
        <v>0</v>
      </c>
      <c r="H67" s="314">
        <f>'2b'!J18*'2b'!$F18</f>
        <v>0</v>
      </c>
      <c r="I67" s="315">
        <f>'2b'!K18*'2b'!$F18</f>
        <v>0</v>
      </c>
      <c r="J67" s="315">
        <f>'2b'!L18*'2b'!$F18</f>
        <v>0</v>
      </c>
      <c r="K67" s="315">
        <f>'2b'!M18*'2b'!$F18</f>
        <v>0</v>
      </c>
      <c r="L67" s="315">
        <f>'2b'!N18*'2b'!$F18</f>
        <v>0</v>
      </c>
      <c r="M67" s="315">
        <f>'2b'!O18*'2b'!$F18</f>
        <v>0</v>
      </c>
      <c r="N67" s="316">
        <f>'2b'!P18*'2b'!$F18</f>
        <v>0</v>
      </c>
    </row>
    <row r="68" spans="2:14" ht="14.25" x14ac:dyDescent="0.25">
      <c r="B68" s="321" t="str">
        <f>IF('2b'!D19=0,"",'2b'!D19)</f>
        <v/>
      </c>
      <c r="C68" s="328"/>
      <c r="D68" s="336" t="str">
        <f>IF('2b'!F19=0,"",'2b'!F19)</f>
        <v/>
      </c>
      <c r="E68" s="329"/>
      <c r="F68" s="324"/>
      <c r="G68" s="253">
        <f t="shared" si="7"/>
        <v>0</v>
      </c>
      <c r="H68" s="314">
        <f>'2b'!J19*'2b'!$F19</f>
        <v>0</v>
      </c>
      <c r="I68" s="315">
        <f>'2b'!K19*'2b'!$F19</f>
        <v>0</v>
      </c>
      <c r="J68" s="315">
        <f>'2b'!L19*'2b'!$F19</f>
        <v>0</v>
      </c>
      <c r="K68" s="315">
        <f>'2b'!M19*'2b'!$F19</f>
        <v>0</v>
      </c>
      <c r="L68" s="315">
        <f>'2b'!N19*'2b'!$F19</f>
        <v>0</v>
      </c>
      <c r="M68" s="315">
        <f>'2b'!O19*'2b'!$F19</f>
        <v>0</v>
      </c>
      <c r="N68" s="316">
        <f>'2b'!P19*'2b'!$F19</f>
        <v>0</v>
      </c>
    </row>
    <row r="69" spans="2:14" ht="14.25" x14ac:dyDescent="0.25">
      <c r="B69" s="321" t="str">
        <f>IF('2b'!D20=0,"",'2b'!D20)</f>
        <v/>
      </c>
      <c r="C69" s="328"/>
      <c r="D69" s="336" t="str">
        <f>IF('2b'!F20=0,"",'2b'!F20)</f>
        <v/>
      </c>
      <c r="E69" s="329"/>
      <c r="F69" s="324"/>
      <c r="G69" s="253">
        <f t="shared" si="7"/>
        <v>0</v>
      </c>
      <c r="H69" s="314">
        <f>'2b'!J20*'2b'!$F20</f>
        <v>0</v>
      </c>
      <c r="I69" s="315">
        <f>'2b'!K20*'2b'!$F20</f>
        <v>0</v>
      </c>
      <c r="J69" s="315">
        <f>'2b'!L20*'2b'!$F20</f>
        <v>0</v>
      </c>
      <c r="K69" s="315">
        <f>'2b'!M20*'2b'!$F20</f>
        <v>0</v>
      </c>
      <c r="L69" s="315">
        <f>'2b'!N20*'2b'!$F20</f>
        <v>0</v>
      </c>
      <c r="M69" s="315">
        <f>'2b'!O20*'2b'!$F20</f>
        <v>0</v>
      </c>
      <c r="N69" s="316">
        <f>'2b'!P20*'2b'!$F20</f>
        <v>0</v>
      </c>
    </row>
    <row r="70" spans="2:14" ht="14.25" x14ac:dyDescent="0.25">
      <c r="B70" s="321" t="str">
        <f>IF('2b'!D21=0,"",'2b'!D21)</f>
        <v/>
      </c>
      <c r="C70" s="328"/>
      <c r="D70" s="336" t="str">
        <f>IF('2b'!F21=0,"",'2b'!F21)</f>
        <v/>
      </c>
      <c r="E70" s="329"/>
      <c r="F70" s="324"/>
      <c r="G70" s="253">
        <f t="shared" si="7"/>
        <v>0</v>
      </c>
      <c r="H70" s="314">
        <f>'2b'!J21*'2b'!$F21</f>
        <v>0</v>
      </c>
      <c r="I70" s="315">
        <f>'2b'!K21*'2b'!$F21</f>
        <v>0</v>
      </c>
      <c r="J70" s="315">
        <f>'2b'!L21*'2b'!$F21</f>
        <v>0</v>
      </c>
      <c r="K70" s="315">
        <f>'2b'!M21*'2b'!$F21</f>
        <v>0</v>
      </c>
      <c r="L70" s="315">
        <f>'2b'!N21*'2b'!$F21</f>
        <v>0</v>
      </c>
      <c r="M70" s="315">
        <f>'2b'!O21*'2b'!$F21</f>
        <v>0</v>
      </c>
      <c r="N70" s="316">
        <f>'2b'!P21*'2b'!$F21</f>
        <v>0</v>
      </c>
    </row>
    <row r="71" spans="2:14" ht="14.25" x14ac:dyDescent="0.25">
      <c r="B71" s="321" t="str">
        <f>IF('2b'!D22=0,"",'2b'!D22)</f>
        <v/>
      </c>
      <c r="C71" s="328"/>
      <c r="D71" s="336" t="str">
        <f>IF('2b'!F22=0,"",'2b'!F22)</f>
        <v/>
      </c>
      <c r="E71" s="329"/>
      <c r="F71" s="324"/>
      <c r="G71" s="253">
        <f t="shared" si="7"/>
        <v>0</v>
      </c>
      <c r="H71" s="314">
        <f>'2b'!J22*'2b'!$F22</f>
        <v>0</v>
      </c>
      <c r="I71" s="315">
        <f>'2b'!K22*'2b'!$F22</f>
        <v>0</v>
      </c>
      <c r="J71" s="315">
        <f>'2b'!L22*'2b'!$F22</f>
        <v>0</v>
      </c>
      <c r="K71" s="315">
        <f>'2b'!M22*'2b'!$F22</f>
        <v>0</v>
      </c>
      <c r="L71" s="315">
        <f>'2b'!N22*'2b'!$F22</f>
        <v>0</v>
      </c>
      <c r="M71" s="315">
        <f>'2b'!O22*'2b'!$F22</f>
        <v>0</v>
      </c>
      <c r="N71" s="316">
        <f>'2b'!P22*'2b'!$F22</f>
        <v>0</v>
      </c>
    </row>
    <row r="72" spans="2:14" ht="14.25" x14ac:dyDescent="0.25">
      <c r="B72" s="321" t="str">
        <f>IF('2b'!D23=0,"",'2b'!D23)</f>
        <v/>
      </c>
      <c r="C72" s="328"/>
      <c r="D72" s="336" t="str">
        <f>IF('2b'!F23=0,"",'2b'!F23)</f>
        <v/>
      </c>
      <c r="E72" s="329"/>
      <c r="F72" s="324"/>
      <c r="G72" s="253">
        <f t="shared" si="7"/>
        <v>0</v>
      </c>
      <c r="H72" s="314">
        <f>'2b'!J23*'2b'!$F23</f>
        <v>0</v>
      </c>
      <c r="I72" s="315">
        <f>'2b'!K23*'2b'!$F23</f>
        <v>0</v>
      </c>
      <c r="J72" s="315">
        <f>'2b'!L23*'2b'!$F23</f>
        <v>0</v>
      </c>
      <c r="K72" s="315">
        <f>'2b'!M23*'2b'!$F23</f>
        <v>0</v>
      </c>
      <c r="L72" s="315">
        <f>'2b'!N23*'2b'!$F23</f>
        <v>0</v>
      </c>
      <c r="M72" s="315">
        <f>'2b'!O23*'2b'!$F23</f>
        <v>0</v>
      </c>
      <c r="N72" s="316">
        <f>'2b'!P23*'2b'!$F23</f>
        <v>0</v>
      </c>
    </row>
    <row r="73" spans="2:14" ht="14.25" x14ac:dyDescent="0.25">
      <c r="B73" s="321" t="str">
        <f>IF('2b'!D24=0,"",'2b'!D24)</f>
        <v/>
      </c>
      <c r="C73" s="328"/>
      <c r="D73" s="336" t="str">
        <f>IF('2b'!F24=0,"",'2b'!F24)</f>
        <v/>
      </c>
      <c r="E73" s="329"/>
      <c r="F73" s="324"/>
      <c r="G73" s="253">
        <f t="shared" si="7"/>
        <v>0</v>
      </c>
      <c r="H73" s="314">
        <f>'2b'!J24*'2b'!$F24</f>
        <v>0</v>
      </c>
      <c r="I73" s="315">
        <f>'2b'!K24*'2b'!$F24</f>
        <v>0</v>
      </c>
      <c r="J73" s="315">
        <f>'2b'!L24*'2b'!$F24</f>
        <v>0</v>
      </c>
      <c r="K73" s="315">
        <f>'2b'!M24*'2b'!$F24</f>
        <v>0</v>
      </c>
      <c r="L73" s="315">
        <f>'2b'!N24*'2b'!$F24</f>
        <v>0</v>
      </c>
      <c r="M73" s="315">
        <f>'2b'!O24*'2b'!$F24</f>
        <v>0</v>
      </c>
      <c r="N73" s="316">
        <f>'2b'!P24*'2b'!$F24</f>
        <v>0</v>
      </c>
    </row>
    <row r="74" spans="2:14" ht="14.25" x14ac:dyDescent="0.25">
      <c r="B74" s="321" t="str">
        <f>IF('2b'!D25=0,"",'2b'!D25)</f>
        <v/>
      </c>
      <c r="C74" s="328"/>
      <c r="D74" s="336" t="str">
        <f>IF('2b'!F25=0,"",'2b'!F25)</f>
        <v/>
      </c>
      <c r="E74" s="329"/>
      <c r="F74" s="324"/>
      <c r="G74" s="253">
        <f t="shared" si="7"/>
        <v>0</v>
      </c>
      <c r="H74" s="314">
        <f>'2b'!J25*'2b'!$F25</f>
        <v>0</v>
      </c>
      <c r="I74" s="315">
        <f>'2b'!K25*'2b'!$F25</f>
        <v>0</v>
      </c>
      <c r="J74" s="315">
        <f>'2b'!L25*'2b'!$F25</f>
        <v>0</v>
      </c>
      <c r="K74" s="315">
        <f>'2b'!M25*'2b'!$F25</f>
        <v>0</v>
      </c>
      <c r="L74" s="315">
        <f>'2b'!N25*'2b'!$F25</f>
        <v>0</v>
      </c>
      <c r="M74" s="315">
        <f>'2b'!O25*'2b'!$F25</f>
        <v>0</v>
      </c>
      <c r="N74" s="316">
        <f>'2b'!P25*'2b'!$F25</f>
        <v>0</v>
      </c>
    </row>
    <row r="75" spans="2:14" ht="14.25" x14ac:dyDescent="0.25">
      <c r="B75" s="321" t="str">
        <f>IF('2b'!D26=0,"",'2b'!D26)</f>
        <v/>
      </c>
      <c r="C75" s="328"/>
      <c r="D75" s="336" t="str">
        <f>IF('2b'!F26=0,"",'2b'!F26)</f>
        <v/>
      </c>
      <c r="E75" s="329"/>
      <c r="F75" s="324"/>
      <c r="G75" s="253">
        <f t="shared" si="7"/>
        <v>0</v>
      </c>
      <c r="H75" s="314">
        <f>'2b'!J26*'2b'!$F26</f>
        <v>0</v>
      </c>
      <c r="I75" s="315">
        <f>'2b'!K26*'2b'!$F26</f>
        <v>0</v>
      </c>
      <c r="J75" s="315">
        <f>'2b'!L26*'2b'!$F26</f>
        <v>0</v>
      </c>
      <c r="K75" s="315">
        <f>'2b'!M26*'2b'!$F26</f>
        <v>0</v>
      </c>
      <c r="L75" s="315">
        <f>'2b'!N26*'2b'!$F26</f>
        <v>0</v>
      </c>
      <c r="M75" s="315">
        <f>'2b'!O26*'2b'!$F26</f>
        <v>0</v>
      </c>
      <c r="N75" s="316">
        <f>'2b'!P26*'2b'!$F26</f>
        <v>0</v>
      </c>
    </row>
    <row r="76" spans="2:14" ht="14.25" x14ac:dyDescent="0.25">
      <c r="B76" s="321" t="str">
        <f>IF('2b'!D27=0,"",'2b'!D27)</f>
        <v/>
      </c>
      <c r="C76" s="328"/>
      <c r="D76" s="336" t="str">
        <f>IF('2b'!F27=0,"",'2b'!F27)</f>
        <v/>
      </c>
      <c r="E76" s="329"/>
      <c r="F76" s="324"/>
      <c r="G76" s="253">
        <f t="shared" si="7"/>
        <v>0</v>
      </c>
      <c r="H76" s="314">
        <f>'2b'!J27*'2b'!$F27</f>
        <v>0</v>
      </c>
      <c r="I76" s="315">
        <f>'2b'!K27*'2b'!$F27</f>
        <v>0</v>
      </c>
      <c r="J76" s="315">
        <f>'2b'!L27*'2b'!$F27</f>
        <v>0</v>
      </c>
      <c r="K76" s="315">
        <f>'2b'!M27*'2b'!$F27</f>
        <v>0</v>
      </c>
      <c r="L76" s="315">
        <f>'2b'!N27*'2b'!$F27</f>
        <v>0</v>
      </c>
      <c r="M76" s="315">
        <f>'2b'!O27*'2b'!$F27</f>
        <v>0</v>
      </c>
      <c r="N76" s="316">
        <f>'2b'!P27*'2b'!$F27</f>
        <v>0</v>
      </c>
    </row>
    <row r="77" spans="2:14" ht="14.25" x14ac:dyDescent="0.25">
      <c r="B77" s="322" t="str">
        <f>IF('2b'!D28=0,"",'2b'!D28)</f>
        <v/>
      </c>
      <c r="C77" s="330"/>
      <c r="D77" s="337" t="str">
        <f>IF('2b'!F28=0,"",'2b'!F28)</f>
        <v/>
      </c>
      <c r="E77" s="331"/>
      <c r="F77" s="325"/>
      <c r="G77" s="254">
        <f t="shared" si="7"/>
        <v>0</v>
      </c>
      <c r="H77" s="317">
        <f>'2b'!J28*'2b'!$F28</f>
        <v>0</v>
      </c>
      <c r="I77" s="318">
        <f>'2b'!K28*'2b'!$F28</f>
        <v>0</v>
      </c>
      <c r="J77" s="318">
        <f>'2b'!L28*'2b'!$F28</f>
        <v>0</v>
      </c>
      <c r="K77" s="318">
        <f>'2b'!M28*'2b'!$F28</f>
        <v>0</v>
      </c>
      <c r="L77" s="318">
        <f>'2b'!N28*'2b'!$F28</f>
        <v>0</v>
      </c>
      <c r="M77" s="318">
        <f>'2b'!O28*'2b'!$F28</f>
        <v>0</v>
      </c>
      <c r="N77" s="319">
        <f>'2b'!P28*'2b'!$F28</f>
        <v>0</v>
      </c>
    </row>
    <row r="78" spans="2:14" ht="13.5" thickBot="1" x14ac:dyDescent="0.25"/>
    <row r="79" spans="2:14" ht="18" thickTop="1" thickBot="1" x14ac:dyDescent="0.25">
      <c r="B79" s="383" t="s">
        <v>189</v>
      </c>
      <c r="D79" s="819" t="s">
        <v>199</v>
      </c>
      <c r="E79" s="820"/>
      <c r="F79" s="820"/>
      <c r="G79" s="821"/>
    </row>
    <row r="80" spans="2:14" ht="14.25" x14ac:dyDescent="0.25">
      <c r="B80" s="360" t="str">
        <f>'2b'!D33</f>
        <v>Enero</v>
      </c>
      <c r="D80" s="17"/>
      <c r="E80" s="17"/>
      <c r="F80" s="17"/>
      <c r="G80" s="17"/>
    </row>
    <row r="81" spans="2:7" ht="14.25" x14ac:dyDescent="0.25">
      <c r="B81" s="360" t="str">
        <f>'2b'!D34</f>
        <v>Febrero</v>
      </c>
      <c r="D81" s="375">
        <f>'2b'!$I$8</f>
        <v>0</v>
      </c>
      <c r="E81" s="376">
        <f>IF(D81=0,0,D82/D81)</f>
        <v>0</v>
      </c>
      <c r="F81" s="822" t="s">
        <v>197</v>
      </c>
      <c r="G81" s="823"/>
    </row>
    <row r="82" spans="2:7" ht="14.25" x14ac:dyDescent="0.25">
      <c r="B82" s="360" t="str">
        <f>'2b'!D35</f>
        <v>Marzo</v>
      </c>
      <c r="D82" s="377">
        <f>calculo!$G$35</f>
        <v>0</v>
      </c>
      <c r="E82" s="378">
        <f>IF(D81=0,0,D83/D81)</f>
        <v>0</v>
      </c>
      <c r="F82" s="824" t="s">
        <v>196</v>
      </c>
      <c r="G82" s="825"/>
    </row>
    <row r="83" spans="2:7" ht="14.25" x14ac:dyDescent="0.25">
      <c r="B83" s="360" t="str">
        <f>'2b'!D36</f>
        <v>Abril</v>
      </c>
      <c r="D83" s="379">
        <f>calculo!$G$57</f>
        <v>0</v>
      </c>
      <c r="E83" s="380">
        <f>IF(D82=0,0,D83/D82)</f>
        <v>0</v>
      </c>
      <c r="F83" s="817" t="s">
        <v>165</v>
      </c>
      <c r="G83" s="818"/>
    </row>
    <row r="84" spans="2:7" ht="14.25" x14ac:dyDescent="0.25">
      <c r="B84" s="360" t="str">
        <f>'2b'!D37</f>
        <v>Mayo</v>
      </c>
    </row>
    <row r="85" spans="2:7" ht="14.25" x14ac:dyDescent="0.25">
      <c r="B85" s="360" t="str">
        <f>'2b'!D38</f>
        <v>Junio</v>
      </c>
    </row>
    <row r="86" spans="2:7" ht="14.25" x14ac:dyDescent="0.25">
      <c r="B86" s="360" t="str">
        <f>'2b'!D39</f>
        <v>Julio</v>
      </c>
    </row>
    <row r="87" spans="2:7" ht="14.25" x14ac:dyDescent="0.25">
      <c r="B87" s="360" t="str">
        <f>'2b'!D40</f>
        <v>Agosto</v>
      </c>
    </row>
    <row r="88" spans="2:7" ht="14.25" x14ac:dyDescent="0.25">
      <c r="B88" s="360" t="str">
        <f>'2b'!D41</f>
        <v>Septiembre</v>
      </c>
    </row>
    <row r="89" spans="2:7" ht="14.25" x14ac:dyDescent="0.25">
      <c r="B89" s="360" t="str">
        <f>'2b'!D42</f>
        <v>Octubre</v>
      </c>
    </row>
    <row r="90" spans="2:7" ht="14.25" x14ac:dyDescent="0.25">
      <c r="B90" s="360" t="str">
        <f>IF(B89=SB!P$8,SB!P$9,IF(B89=SB!P$9,SB!P$10,IF(B89=SB!P$10,SB!P$11,IF(B89=SB!P$11,SB!P$12,IF(B89=SB!P$12,SB!P$13,IF(B89=SB!P$13,SB!P$14,IF(B89=SB!P$14,SB!P$15,IF(B89=SB!P$15,SB!P$16,IF(B89=SB!P$16,SB!P$17,IF(B89=SB!P$17,SB!P$18,IF(B89=SB!P$18,SB!P$19,SB!P$8)))))))))))</f>
        <v>Noviembre</v>
      </c>
    </row>
    <row r="91" spans="2:7" ht="14.25" x14ac:dyDescent="0.25">
      <c r="B91" s="372" t="str">
        <f>IF(B90=SB!P$8,SB!P$9,IF(B90=SB!P$9,SB!P$10,IF(B90=SB!P$10,SB!P$11,IF(B90=SB!P$11,SB!P$12,IF(B90=SB!P$12,SB!P$13,IF(B90=SB!P$13,SB!P$14,IF(B90=SB!P$14,SB!P$15,IF(B90=SB!P$15,SB!P$16,IF(B90=SB!P$16,SB!P$17,IF(B90=SB!P$17,SB!P$18,IF(B90=SB!P$18,SB!P$19,SB!P$8)))))))))))</f>
        <v>Diciembre</v>
      </c>
    </row>
    <row r="92" spans="2:7" ht="14.25" x14ac:dyDescent="0.25">
      <c r="B92" s="373" t="s">
        <v>198</v>
      </c>
    </row>
    <row r="98" spans="3:17" x14ac:dyDescent="0.2">
      <c r="D98" t="str">
        <f>'2d'!G4</f>
        <v>TOTAL</v>
      </c>
      <c r="E98" t="str">
        <f>'2d'!$H$4</f>
        <v>Enero</v>
      </c>
      <c r="F98" t="str">
        <f>'2d'!I4</f>
        <v>Febrero</v>
      </c>
      <c r="G98" t="str">
        <f>'2d'!J4</f>
        <v>Marzo</v>
      </c>
      <c r="H98" t="str">
        <f>'2d'!K4</f>
        <v>Abril</v>
      </c>
      <c r="I98" t="str">
        <f>'2d'!L4</f>
        <v>Mayo</v>
      </c>
      <c r="J98" t="str">
        <f>'2d'!M4</f>
        <v>Junio</v>
      </c>
      <c r="K98" t="str">
        <f>'2d'!N4</f>
        <v>Julio</v>
      </c>
      <c r="L98" t="str">
        <f>'2d'!O4</f>
        <v>Agosto</v>
      </c>
      <c r="M98" t="str">
        <f>'2d'!P4</f>
        <v>Septiembre</v>
      </c>
      <c r="N98" t="str">
        <f>'2d'!Q4</f>
        <v>Octubre</v>
      </c>
      <c r="O98" t="str">
        <f>'2d'!R4</f>
        <v>Noviembre</v>
      </c>
      <c r="P98" t="str">
        <f>'2d'!S4</f>
        <v>Diciembre</v>
      </c>
    </row>
    <row r="99" spans="3:17" x14ac:dyDescent="0.2">
      <c r="C99" s="92" t="s">
        <v>87</v>
      </c>
      <c r="D99" s="93">
        <f>'2d'!G22</f>
        <v>0</v>
      </c>
      <c r="E99" s="93">
        <f>'2d'!H22</f>
        <v>0</v>
      </c>
      <c r="F99" s="93">
        <f>'2d'!I22</f>
        <v>0</v>
      </c>
      <c r="G99" s="93">
        <f>'2d'!J22</f>
        <v>0</v>
      </c>
      <c r="H99" s="93">
        <f>'2d'!K22</f>
        <v>0</v>
      </c>
      <c r="I99" s="93">
        <f>'2d'!L22</f>
        <v>0</v>
      </c>
      <c r="J99" s="93">
        <f>'2d'!M22</f>
        <v>0</v>
      </c>
      <c r="K99" s="93">
        <f>'2d'!N22</f>
        <v>0</v>
      </c>
      <c r="L99" s="93">
        <f>'2d'!O22</f>
        <v>0</v>
      </c>
      <c r="M99" s="93">
        <f>'2d'!P22</f>
        <v>0</v>
      </c>
      <c r="N99" s="93">
        <f>'2d'!Q22</f>
        <v>0</v>
      </c>
      <c r="O99" s="93">
        <f>'2d'!R22</f>
        <v>0</v>
      </c>
      <c r="P99" s="93">
        <f>'2d'!S22</f>
        <v>0</v>
      </c>
    </row>
    <row r="100" spans="3:17" x14ac:dyDescent="0.2">
      <c r="E100" s="93">
        <f>'2d'!H8+'2d'!H12+'2d'!H16</f>
        <v>0</v>
      </c>
      <c r="F100" s="93">
        <f>'2d'!I8+'2d'!I12+'2d'!I16</f>
        <v>0</v>
      </c>
      <c r="G100" s="93">
        <f>'2d'!J8+'2d'!J12+'2d'!J16</f>
        <v>0</v>
      </c>
      <c r="H100" s="93">
        <f>'2d'!K8+'2d'!K12+'2d'!K16</f>
        <v>0</v>
      </c>
      <c r="I100" s="93">
        <f>'2d'!L8+'2d'!L12+'2d'!L16</f>
        <v>0</v>
      </c>
      <c r="J100" s="93">
        <f>'2d'!M8+'2d'!M12+'2d'!M16</f>
        <v>0</v>
      </c>
      <c r="K100" s="93">
        <f>'2d'!N8+'2d'!N12+'2d'!N16</f>
        <v>0</v>
      </c>
      <c r="L100" s="93">
        <f>'2d'!O8+'2d'!O12+'2d'!O16</f>
        <v>0</v>
      </c>
      <c r="M100" s="93">
        <f>'2d'!P8+'2d'!P12+'2d'!P16</f>
        <v>0</v>
      </c>
      <c r="N100" s="93">
        <f>'2d'!Q8+'2d'!Q12+'2d'!Q16</f>
        <v>0</v>
      </c>
      <c r="O100" s="93">
        <f>'2d'!R8+'2d'!R12+'2d'!R16</f>
        <v>0</v>
      </c>
      <c r="P100" s="93">
        <f>'2d'!S8+'2d'!S12+'2d'!S16</f>
        <v>0</v>
      </c>
      <c r="Q100" s="93"/>
    </row>
  </sheetData>
  <sheetProtection password="CF58" sheet="1" objects="1" scenarios="1"/>
  <mergeCells count="8">
    <mergeCell ref="F83:G83"/>
    <mergeCell ref="D79:G79"/>
    <mergeCell ref="C5:E5"/>
    <mergeCell ref="F5:H5"/>
    <mergeCell ref="B35:E35"/>
    <mergeCell ref="B57:E57"/>
    <mergeCell ref="F81:G81"/>
    <mergeCell ref="F82:G8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B1:R13"/>
  <sheetViews>
    <sheetView showGridLines="0" showRowColHeaders="0" tabSelected="1" topLeftCell="B1" zoomScaleNormal="100" workbookViewId="0">
      <pane xSplit="72" ySplit="139" topLeftCell="BV140" activePane="bottomRight" state="frozen"/>
      <selection activeCell="B1" sqref="B1"/>
      <selection pane="topRight" activeCell="BU1" sqref="BU1"/>
      <selection pane="bottomLeft" activeCell="B140" sqref="B140"/>
      <selection pane="bottomRight"/>
    </sheetView>
  </sheetViews>
  <sheetFormatPr baseColWidth="10" defaultRowHeight="12.75" x14ac:dyDescent="0.2"/>
  <cols>
    <col min="1" max="1" width="0" hidden="1" customWidth="1"/>
    <col min="2" max="3" width="4.7109375" customWidth="1"/>
    <col min="4" max="4" width="3" customWidth="1"/>
    <col min="5" max="5" width="8.7109375" customWidth="1"/>
    <col min="6" max="6" width="12.42578125" customWidth="1"/>
    <col min="7" max="7" width="8.7109375" customWidth="1"/>
    <col min="8" max="8" width="2.7109375" customWidth="1"/>
    <col min="9" max="11" width="9.7109375" customWidth="1"/>
    <col min="12" max="12" width="2.7109375" customWidth="1"/>
    <col min="13" max="13" width="8.7109375" customWidth="1"/>
    <col min="14" max="14" width="3.7109375" customWidth="1"/>
    <col min="15" max="15" width="5.85546875" customWidth="1"/>
    <col min="16" max="18" width="15.7109375" customWidth="1"/>
  </cols>
  <sheetData>
    <row r="1" spans="2:18" x14ac:dyDescent="0.2">
      <c r="B1" s="571"/>
      <c r="C1" s="571"/>
      <c r="D1" s="571"/>
      <c r="E1" s="572"/>
      <c r="F1" s="572"/>
      <c r="G1" s="572"/>
      <c r="H1" s="572"/>
      <c r="I1" s="572"/>
      <c r="J1" s="572"/>
      <c r="K1" s="572"/>
      <c r="L1" s="572"/>
      <c r="M1" s="572"/>
      <c r="N1" s="572"/>
      <c r="O1" s="572"/>
      <c r="P1" s="573"/>
      <c r="Q1" s="573"/>
      <c r="R1" s="573"/>
    </row>
    <row r="2" spans="2:18" ht="23.1" customHeight="1" x14ac:dyDescent="0.2">
      <c r="B2" s="571"/>
      <c r="C2" s="571"/>
      <c r="D2" s="571"/>
      <c r="E2" s="574"/>
      <c r="F2" s="575"/>
      <c r="G2" s="575"/>
      <c r="H2" s="575"/>
      <c r="I2" s="575"/>
      <c r="J2" s="575"/>
      <c r="K2" s="575"/>
      <c r="L2" s="575"/>
      <c r="M2" s="575"/>
      <c r="N2" s="575"/>
      <c r="O2" s="576"/>
      <c r="P2" s="573"/>
      <c r="Q2" s="573"/>
      <c r="R2" s="573"/>
    </row>
    <row r="3" spans="2:18" ht="23.1" customHeight="1" x14ac:dyDescent="0.2">
      <c r="B3" s="571"/>
      <c r="C3" s="571"/>
      <c r="D3" s="571"/>
      <c r="E3" s="577"/>
      <c r="F3" s="578"/>
      <c r="G3" s="578"/>
      <c r="H3" s="578"/>
      <c r="I3" s="578"/>
      <c r="J3" s="578"/>
      <c r="K3" s="578"/>
      <c r="L3" s="578"/>
      <c r="M3" s="579"/>
      <c r="N3" s="580"/>
      <c r="O3" s="581"/>
      <c r="P3" s="573"/>
      <c r="Q3" s="573"/>
      <c r="R3" s="573"/>
    </row>
    <row r="4" spans="2:18" ht="23.1" customHeight="1" x14ac:dyDescent="0.2">
      <c r="B4" s="571"/>
      <c r="C4" s="571"/>
      <c r="D4" s="571"/>
      <c r="E4" s="577"/>
      <c r="F4" s="578"/>
      <c r="G4" s="578"/>
      <c r="H4" s="578"/>
      <c r="I4" s="578"/>
      <c r="J4" s="578"/>
      <c r="K4" s="578"/>
      <c r="L4" s="578"/>
      <c r="M4" s="579"/>
      <c r="N4" s="580"/>
      <c r="O4" s="582"/>
      <c r="P4" s="573"/>
      <c r="Q4" s="573"/>
      <c r="R4" s="573"/>
    </row>
    <row r="5" spans="2:18" ht="23.1" customHeight="1" x14ac:dyDescent="0.2">
      <c r="B5" s="583"/>
      <c r="C5" s="583"/>
      <c r="D5" s="583"/>
      <c r="E5" s="584"/>
      <c r="F5" s="585"/>
      <c r="G5" s="585"/>
      <c r="H5" s="585"/>
      <c r="I5" s="585"/>
      <c r="J5" s="585"/>
      <c r="K5" s="585"/>
      <c r="L5" s="585"/>
      <c r="M5" s="586"/>
      <c r="N5" s="586"/>
      <c r="O5" s="587"/>
      <c r="P5" s="588"/>
      <c r="Q5" s="573"/>
      <c r="R5" s="573"/>
    </row>
    <row r="6" spans="2:18" ht="23.1" customHeight="1" x14ac:dyDescent="0.25">
      <c r="B6" s="583"/>
      <c r="C6" s="583"/>
      <c r="D6" s="583"/>
      <c r="E6" s="589"/>
      <c r="F6" s="590"/>
      <c r="G6" s="590"/>
      <c r="H6" s="590"/>
      <c r="I6" s="590"/>
      <c r="J6" s="590"/>
      <c r="K6" s="590"/>
      <c r="L6" s="590"/>
      <c r="M6" s="586"/>
      <c r="N6" s="586"/>
      <c r="O6" s="591"/>
      <c r="P6" s="588"/>
      <c r="Q6" s="573"/>
      <c r="R6" s="573"/>
    </row>
    <row r="7" spans="2:18" ht="36" customHeight="1" x14ac:dyDescent="0.25">
      <c r="B7" s="592"/>
      <c r="C7" s="592"/>
      <c r="D7" s="593"/>
      <c r="E7" s="589"/>
      <c r="F7" s="590"/>
      <c r="G7" s="590"/>
      <c r="H7" s="590"/>
      <c r="I7" s="590"/>
      <c r="J7" s="590"/>
      <c r="K7" s="590"/>
      <c r="L7" s="590"/>
      <c r="M7" s="594"/>
      <c r="N7" s="586"/>
      <c r="O7" s="591"/>
      <c r="P7" s="588"/>
      <c r="Q7" s="573"/>
      <c r="R7" s="573"/>
    </row>
    <row r="8" spans="2:18" ht="23.1" customHeight="1" x14ac:dyDescent="0.25">
      <c r="B8" s="592"/>
      <c r="C8" s="592"/>
      <c r="D8" s="595"/>
      <c r="E8" s="589"/>
      <c r="F8" s="590"/>
      <c r="G8" s="590"/>
      <c r="H8" s="590"/>
      <c r="I8" s="590"/>
      <c r="J8" s="590"/>
      <c r="K8" s="590"/>
      <c r="L8" s="590"/>
      <c r="M8" s="594"/>
      <c r="N8" s="586"/>
      <c r="O8" s="591"/>
      <c r="P8" s="588"/>
      <c r="Q8" s="573"/>
      <c r="R8" s="573"/>
    </row>
    <row r="9" spans="2:18" ht="23.1" customHeight="1" x14ac:dyDescent="0.25">
      <c r="B9" s="596"/>
      <c r="C9" s="596"/>
      <c r="D9" s="597"/>
      <c r="E9" s="589"/>
      <c r="F9" s="590"/>
      <c r="G9" s="590"/>
      <c r="H9" s="590"/>
      <c r="I9" s="590"/>
      <c r="J9" s="590"/>
      <c r="K9" s="590"/>
      <c r="L9" s="590"/>
      <c r="M9" s="594"/>
      <c r="N9" s="586"/>
      <c r="O9" s="591"/>
      <c r="P9" s="12"/>
      <c r="Q9" s="598"/>
      <c r="R9" s="598"/>
    </row>
    <row r="10" spans="2:18" ht="31.5" customHeight="1" x14ac:dyDescent="0.25">
      <c r="B10" s="596"/>
      <c r="C10" s="596"/>
      <c r="D10" s="599"/>
      <c r="E10" s="589"/>
      <c r="F10" s="590"/>
      <c r="G10" s="590"/>
      <c r="H10" s="590"/>
      <c r="I10" s="590"/>
      <c r="J10" s="590"/>
      <c r="K10" s="590"/>
      <c r="L10" s="590"/>
      <c r="M10" s="594"/>
      <c r="N10" s="586"/>
      <c r="O10" s="591"/>
      <c r="P10" s="12"/>
      <c r="Q10" s="598"/>
      <c r="R10" s="598"/>
    </row>
    <row r="11" spans="2:18" ht="35.1" customHeight="1" x14ac:dyDescent="0.3">
      <c r="B11" s="600"/>
      <c r="C11" s="600"/>
      <c r="D11" s="599"/>
      <c r="E11" s="601"/>
      <c r="F11" s="602"/>
      <c r="G11" s="602"/>
      <c r="H11" s="602"/>
      <c r="I11" s="602"/>
      <c r="J11" s="602"/>
      <c r="K11" s="602"/>
      <c r="L11" s="602"/>
      <c r="M11" s="603"/>
      <c r="N11" s="604"/>
      <c r="O11" s="605"/>
      <c r="P11" s="12"/>
      <c r="Q11" s="598"/>
      <c r="R11" s="598"/>
    </row>
    <row r="12" spans="2:18" ht="68.25" customHeight="1" x14ac:dyDescent="0.3">
      <c r="B12" s="600"/>
      <c r="C12" s="600"/>
      <c r="D12" s="599"/>
      <c r="E12" s="606"/>
      <c r="F12" s="607"/>
      <c r="G12" s="607"/>
      <c r="H12" s="607"/>
      <c r="I12" s="607"/>
      <c r="J12" s="607"/>
      <c r="K12" s="607"/>
      <c r="L12" s="607"/>
      <c r="M12" s="608"/>
      <c r="N12" s="609"/>
      <c r="O12" s="610"/>
      <c r="P12" s="12"/>
      <c r="Q12" s="598"/>
      <c r="R12" s="598"/>
    </row>
    <row r="13" spans="2:18" x14ac:dyDescent="0.2">
      <c r="E13" s="611"/>
      <c r="F13" s="611"/>
      <c r="G13" s="611"/>
      <c r="H13" s="611"/>
      <c r="I13" s="611"/>
      <c r="J13" s="611"/>
      <c r="K13" s="611"/>
      <c r="L13" s="611"/>
      <c r="M13" s="611"/>
      <c r="N13" s="611"/>
      <c r="O13" s="611"/>
    </row>
  </sheetData>
  <sheetProtection password="CF58" sheet="1" objects="1" scenarios="1"/>
  <printOptions horizontalCentered="1" verticalCentered="1"/>
  <pageMargins left="0.70866141732283472" right="0.70866141732283472" top="0.74803149606299213" bottom="0.74803149606299213" header="0.31496062992125984" footer="0.31496062992125984"/>
  <pageSetup paperSize="9"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V375"/>
  <sheetViews>
    <sheetView showGridLines="0" showRowColHeaders="0" zoomScaleNormal="100" workbookViewId="0">
      <pane xSplit="12" ySplit="2" topLeftCell="M3" activePane="bottomRight" state="frozen"/>
      <selection pane="topRight" activeCell="M1" sqref="M1"/>
      <selection pane="bottomLeft" activeCell="A3" sqref="A3"/>
      <selection pane="bottomRight" activeCell="A3" sqref="A3:A294"/>
    </sheetView>
  </sheetViews>
  <sheetFormatPr baseColWidth="10" defaultRowHeight="12.75" x14ac:dyDescent="0.2"/>
  <cols>
    <col min="1" max="1" width="11.42578125" hidden="1" customWidth="1"/>
    <col min="2" max="2" width="1.42578125" style="8" customWidth="1"/>
    <col min="3" max="3" width="2.42578125" customWidth="1"/>
    <col min="4" max="11" width="13.42578125" customWidth="1"/>
    <col min="12" max="12" width="3.42578125" customWidth="1"/>
    <col min="13" max="16" width="12.28515625" customWidth="1"/>
    <col min="17" max="17" width="2.42578125" customWidth="1"/>
    <col min="18" max="22" width="11.42578125" style="8"/>
  </cols>
  <sheetData>
    <row r="1" spans="2:21" s="8" customFormat="1" ht="5.0999999999999996" customHeight="1" thickBot="1" x14ac:dyDescent="0.25">
      <c r="B1" s="7"/>
      <c r="C1" s="7"/>
      <c r="D1" s="7"/>
      <c r="E1" s="7"/>
      <c r="F1" s="7"/>
      <c r="G1" s="7"/>
      <c r="H1" s="7"/>
      <c r="I1" s="7"/>
      <c r="J1" s="7"/>
      <c r="K1" s="7"/>
      <c r="L1" s="7"/>
      <c r="M1" s="7"/>
      <c r="N1" s="7"/>
      <c r="O1" s="7"/>
      <c r="P1" s="7"/>
      <c r="Q1" s="7"/>
      <c r="R1" s="7"/>
      <c r="S1" s="7"/>
      <c r="T1" s="7"/>
      <c r="U1" s="7"/>
    </row>
    <row r="2" spans="2:21" ht="27.75" customHeight="1" thickTop="1" thickBot="1" x14ac:dyDescent="0.25">
      <c r="B2" s="7"/>
      <c r="C2" s="1"/>
      <c r="D2" s="664" t="s">
        <v>271</v>
      </c>
      <c r="E2" s="664"/>
      <c r="F2" s="664"/>
      <c r="G2" s="664"/>
      <c r="H2" s="664"/>
      <c r="I2" s="664"/>
      <c r="J2" s="664"/>
      <c r="K2" s="664"/>
      <c r="L2" s="2"/>
      <c r="M2" s="12"/>
      <c r="N2" s="12"/>
      <c r="O2" s="12"/>
      <c r="P2" s="12"/>
      <c r="Q2" s="12"/>
      <c r="R2" s="12"/>
      <c r="S2" s="7"/>
      <c r="T2" s="7"/>
      <c r="U2" s="7"/>
    </row>
    <row r="3" spans="2:21" ht="12.75" customHeight="1" thickTop="1" x14ac:dyDescent="0.2">
      <c r="B3" s="7"/>
      <c r="C3" s="13"/>
      <c r="D3" s="16"/>
      <c r="E3" s="16"/>
      <c r="F3" s="16"/>
      <c r="G3" s="16"/>
      <c r="H3" s="16"/>
      <c r="I3" s="16"/>
      <c r="J3" s="16"/>
      <c r="K3" s="16"/>
      <c r="L3" s="15"/>
      <c r="M3" s="12"/>
      <c r="N3" s="12"/>
      <c r="O3" s="12"/>
      <c r="P3" s="12"/>
      <c r="Q3" s="27"/>
      <c r="R3" s="12"/>
      <c r="S3" s="7"/>
      <c r="T3" s="7"/>
      <c r="U3" s="7"/>
    </row>
    <row r="4" spans="2:21" s="8" customFormat="1" ht="39" customHeight="1" x14ac:dyDescent="0.6">
      <c r="B4" s="7"/>
      <c r="C4" s="14"/>
      <c r="D4" s="281"/>
      <c r="E4" s="295" t="s">
        <v>144</v>
      </c>
      <c r="F4" s="279"/>
      <c r="G4" s="280"/>
      <c r="H4" s="280"/>
      <c r="I4" s="280"/>
      <c r="J4" s="280"/>
      <c r="K4" s="282"/>
      <c r="L4" s="15"/>
      <c r="M4" s="12"/>
      <c r="N4" s="12"/>
      <c r="O4" s="12"/>
      <c r="P4" s="12"/>
      <c r="Q4" s="27"/>
      <c r="R4" s="12"/>
      <c r="S4" s="7"/>
      <c r="T4" s="7"/>
      <c r="U4" s="7"/>
    </row>
    <row r="5" spans="2:21" s="8" customFormat="1" ht="21.75" customHeight="1" x14ac:dyDescent="0.3">
      <c r="B5" s="7"/>
      <c r="C5" s="14"/>
      <c r="D5" s="283"/>
      <c r="E5" s="292" t="s">
        <v>145</v>
      </c>
      <c r="F5" s="122"/>
      <c r="G5" s="122"/>
      <c r="H5" s="122"/>
      <c r="I5" s="122"/>
      <c r="J5" s="122"/>
      <c r="K5" s="285"/>
      <c r="L5" s="15"/>
      <c r="M5" s="12"/>
      <c r="N5" s="12"/>
      <c r="O5" s="12"/>
      <c r="P5" s="12"/>
      <c r="Q5" s="27"/>
      <c r="R5" s="12"/>
      <c r="S5" s="7"/>
      <c r="T5" s="7"/>
      <c r="U5" s="7"/>
    </row>
    <row r="6" spans="2:21" s="8" customFormat="1" ht="16.5" x14ac:dyDescent="0.3">
      <c r="B6" s="7"/>
      <c r="C6" s="14"/>
      <c r="D6" s="286"/>
      <c r="E6" s="284" t="s">
        <v>146</v>
      </c>
      <c r="F6" s="284"/>
      <c r="G6" s="122"/>
      <c r="H6" s="122"/>
      <c r="I6" s="122"/>
      <c r="J6" s="122"/>
      <c r="K6" s="285"/>
      <c r="L6" s="15"/>
      <c r="M6" s="12"/>
      <c r="N6" s="12"/>
      <c r="O6" s="12"/>
      <c r="P6" s="12"/>
      <c r="Q6" s="27"/>
      <c r="R6" s="12"/>
      <c r="S6" s="7"/>
      <c r="T6" s="7"/>
      <c r="U6" s="7"/>
    </row>
    <row r="7" spans="2:21" s="8" customFormat="1" ht="9.75" customHeight="1" x14ac:dyDescent="0.2">
      <c r="B7" s="7"/>
      <c r="C7" s="14"/>
      <c r="D7" s="283"/>
      <c r="E7" s="122"/>
      <c r="F7" s="122"/>
      <c r="G7" s="122"/>
      <c r="H7" s="122"/>
      <c r="I7" s="122"/>
      <c r="J7" s="122"/>
      <c r="K7" s="285"/>
      <c r="L7" s="15"/>
      <c r="M7" s="12"/>
      <c r="N7" s="12"/>
      <c r="O7" s="12"/>
      <c r="P7" s="12"/>
      <c r="Q7" s="27"/>
      <c r="R7" s="12"/>
      <c r="S7" s="7"/>
      <c r="T7" s="7"/>
      <c r="U7" s="7"/>
    </row>
    <row r="8" spans="2:21" s="8" customFormat="1" ht="17.25" x14ac:dyDescent="0.3">
      <c r="B8" s="7"/>
      <c r="C8" s="14"/>
      <c r="D8" s="283"/>
      <c r="E8" s="294" t="s">
        <v>147</v>
      </c>
      <c r="F8" s="287"/>
      <c r="G8" s="288"/>
      <c r="H8" s="288"/>
      <c r="I8" s="288"/>
      <c r="J8" s="288"/>
      <c r="K8" s="285"/>
      <c r="L8" s="15"/>
      <c r="M8" s="12"/>
      <c r="N8" s="12"/>
      <c r="O8" s="12"/>
      <c r="P8" s="12"/>
      <c r="Q8" s="27"/>
      <c r="R8" s="12"/>
      <c r="S8" s="7"/>
      <c r="T8" s="7"/>
      <c r="U8" s="7"/>
    </row>
    <row r="9" spans="2:21" s="8" customFormat="1" ht="19.5" customHeight="1" x14ac:dyDescent="0.25">
      <c r="B9" s="7"/>
      <c r="C9" s="14"/>
      <c r="D9" s="283"/>
      <c r="E9" s="293" t="s">
        <v>156</v>
      </c>
      <c r="F9" s="287"/>
      <c r="G9" s="288"/>
      <c r="H9" s="288"/>
      <c r="I9" s="288"/>
      <c r="J9" s="288"/>
      <c r="K9" s="285"/>
      <c r="L9" s="15"/>
      <c r="M9" s="12"/>
      <c r="N9" s="12"/>
      <c r="O9" s="12"/>
      <c r="P9" s="12"/>
      <c r="Q9" s="27"/>
      <c r="R9" s="12"/>
      <c r="S9" s="7"/>
      <c r="T9" s="7"/>
      <c r="U9" s="7"/>
    </row>
    <row r="10" spans="2:21" s="8" customFormat="1" ht="17.25" x14ac:dyDescent="0.3">
      <c r="B10" s="7"/>
      <c r="C10" s="14"/>
      <c r="D10" s="283"/>
      <c r="E10" s="294" t="s">
        <v>148</v>
      </c>
      <c r="F10" s="287"/>
      <c r="G10" s="288"/>
      <c r="H10" s="288"/>
      <c r="I10" s="288"/>
      <c r="J10" s="288"/>
      <c r="K10" s="285"/>
      <c r="L10" s="15"/>
      <c r="M10" s="12"/>
      <c r="N10" s="12"/>
      <c r="O10" s="12"/>
      <c r="P10" s="12"/>
      <c r="Q10" s="27"/>
      <c r="R10" s="12"/>
      <c r="S10" s="7"/>
      <c r="T10" s="7"/>
      <c r="U10" s="7"/>
    </row>
    <row r="11" spans="2:21" s="8" customFormat="1" ht="14.25" x14ac:dyDescent="0.25">
      <c r="B11" s="7"/>
      <c r="C11" s="14"/>
      <c r="D11" s="283"/>
      <c r="E11" s="293" t="s">
        <v>157</v>
      </c>
      <c r="F11" s="287"/>
      <c r="G11" s="288"/>
      <c r="H11" s="288"/>
      <c r="I11" s="288"/>
      <c r="J11" s="288"/>
      <c r="K11" s="285"/>
      <c r="L11" s="15"/>
      <c r="M11" s="12"/>
      <c r="N11" s="12"/>
      <c r="O11" s="12"/>
      <c r="P11" s="12"/>
      <c r="Q11" s="27"/>
      <c r="R11" s="12"/>
      <c r="S11" s="7"/>
      <c r="T11" s="7"/>
      <c r="U11" s="7"/>
    </row>
    <row r="12" spans="2:21" s="8" customFormat="1" ht="14.25" x14ac:dyDescent="0.25">
      <c r="B12" s="7"/>
      <c r="C12" s="14"/>
      <c r="D12" s="283"/>
      <c r="E12" s="287"/>
      <c r="F12" s="287"/>
      <c r="G12" s="288"/>
      <c r="H12" s="288"/>
      <c r="I12" s="288"/>
      <c r="J12" s="288"/>
      <c r="K12" s="285"/>
      <c r="L12" s="15"/>
      <c r="M12" s="12"/>
      <c r="N12" s="12"/>
      <c r="O12" s="12"/>
      <c r="P12" s="12"/>
      <c r="Q12" s="27"/>
      <c r="R12" s="12"/>
      <c r="S12" s="7"/>
      <c r="T12" s="7"/>
      <c r="U12" s="7"/>
    </row>
    <row r="13" spans="2:21" s="8" customFormat="1" ht="16.5" x14ac:dyDescent="0.3">
      <c r="B13" s="7"/>
      <c r="C13" s="14"/>
      <c r="D13" s="283"/>
      <c r="E13" s="304" t="s">
        <v>154</v>
      </c>
      <c r="F13" s="287"/>
      <c r="G13" s="288"/>
      <c r="H13" s="288"/>
      <c r="I13" s="288"/>
      <c r="J13" s="288"/>
      <c r="K13" s="285"/>
      <c r="L13" s="15"/>
      <c r="M13" s="12"/>
      <c r="N13" s="12"/>
      <c r="O13" s="12"/>
      <c r="P13" s="12"/>
      <c r="Q13" s="27"/>
      <c r="R13" s="12"/>
      <c r="S13" s="7"/>
      <c r="T13" s="7"/>
      <c r="U13" s="7"/>
    </row>
    <row r="14" spans="2:21" s="8" customFormat="1" ht="16.5" x14ac:dyDescent="0.3">
      <c r="B14" s="7"/>
      <c r="C14" s="14"/>
      <c r="D14" s="283"/>
      <c r="E14" s="304" t="s">
        <v>155</v>
      </c>
      <c r="F14" s="287"/>
      <c r="G14" s="288"/>
      <c r="H14" s="288"/>
      <c r="I14" s="288"/>
      <c r="J14" s="288"/>
      <c r="K14" s="285"/>
      <c r="L14" s="15"/>
      <c r="M14" s="12"/>
      <c r="N14" s="12"/>
      <c r="O14" s="12"/>
      <c r="P14" s="12"/>
      <c r="Q14" s="27"/>
      <c r="R14" s="12"/>
      <c r="S14" s="7"/>
      <c r="T14" s="7"/>
      <c r="U14" s="7"/>
    </row>
    <row r="15" spans="2:21" s="8" customFormat="1" ht="14.25" x14ac:dyDescent="0.25">
      <c r="B15" s="7"/>
      <c r="C15" s="14"/>
      <c r="D15" s="283"/>
      <c r="E15" s="287"/>
      <c r="F15" s="287"/>
      <c r="G15" s="288"/>
      <c r="H15" s="288"/>
      <c r="I15" s="288"/>
      <c r="J15" s="288"/>
      <c r="K15" s="285"/>
      <c r="L15" s="15"/>
      <c r="M15" s="12"/>
      <c r="N15" s="12"/>
      <c r="O15" s="12"/>
      <c r="P15" s="12"/>
      <c r="Q15" s="27"/>
      <c r="R15" s="12"/>
      <c r="S15" s="7"/>
      <c r="T15" s="7"/>
      <c r="U15" s="7"/>
    </row>
    <row r="16" spans="2:21" s="8" customFormat="1" ht="16.5" x14ac:dyDescent="0.3">
      <c r="B16" s="7"/>
      <c r="C16" s="14"/>
      <c r="D16" s="283"/>
      <c r="E16" s="292" t="s">
        <v>149</v>
      </c>
      <c r="F16" s="287"/>
      <c r="G16" s="288"/>
      <c r="H16" s="288"/>
      <c r="I16" s="288"/>
      <c r="J16" s="288"/>
      <c r="K16" s="285"/>
      <c r="L16" s="15"/>
      <c r="M16" s="12"/>
      <c r="N16" s="12"/>
      <c r="O16" s="12"/>
      <c r="P16" s="12"/>
      <c r="Q16" s="27"/>
      <c r="R16" s="12"/>
      <c r="S16" s="7"/>
      <c r="T16" s="7"/>
      <c r="U16" s="7"/>
    </row>
    <row r="17" spans="2:21" s="8" customFormat="1" ht="14.25" x14ac:dyDescent="0.25">
      <c r="B17" s="7"/>
      <c r="C17" s="14"/>
      <c r="D17" s="283"/>
      <c r="E17" s="296" t="s">
        <v>150</v>
      </c>
      <c r="F17" s="287"/>
      <c r="G17" s="288"/>
      <c r="H17" s="288"/>
      <c r="I17" s="288"/>
      <c r="J17" s="288"/>
      <c r="K17" s="285"/>
      <c r="L17" s="15"/>
      <c r="M17" s="12"/>
      <c r="N17" s="12"/>
      <c r="O17" s="12"/>
      <c r="P17" s="12"/>
      <c r="Q17" s="27"/>
      <c r="R17" s="12"/>
      <c r="S17" s="7"/>
      <c r="T17" s="7"/>
      <c r="U17" s="7"/>
    </row>
    <row r="18" spans="2:21" s="8" customFormat="1" ht="14.25" x14ac:dyDescent="0.25">
      <c r="B18" s="7"/>
      <c r="C18" s="14"/>
      <c r="D18" s="283"/>
      <c r="E18" s="296" t="s">
        <v>67</v>
      </c>
      <c r="F18" s="287"/>
      <c r="G18" s="288"/>
      <c r="H18" s="288"/>
      <c r="I18" s="288"/>
      <c r="J18" s="288"/>
      <c r="K18" s="285"/>
      <c r="L18" s="15"/>
      <c r="M18" s="12"/>
      <c r="N18" s="12"/>
      <c r="O18" s="12"/>
      <c r="P18" s="12"/>
      <c r="Q18" s="27"/>
      <c r="R18" s="12"/>
      <c r="S18" s="7"/>
      <c r="T18" s="7"/>
      <c r="U18" s="7"/>
    </row>
    <row r="19" spans="2:21" s="8" customFormat="1" ht="14.25" x14ac:dyDescent="0.25">
      <c r="B19" s="7"/>
      <c r="C19" s="14"/>
      <c r="D19" s="283"/>
      <c r="E19" s="296" t="s">
        <v>331</v>
      </c>
      <c r="F19" s="287"/>
      <c r="G19" s="288"/>
      <c r="H19" s="288"/>
      <c r="I19" s="288"/>
      <c r="J19" s="288"/>
      <c r="K19" s="285"/>
      <c r="L19" s="15"/>
      <c r="M19" s="12"/>
      <c r="N19" s="12"/>
      <c r="O19" s="12"/>
      <c r="P19" s="12"/>
      <c r="Q19" s="27"/>
      <c r="R19" s="12"/>
      <c r="S19" s="7"/>
      <c r="T19" s="7"/>
      <c r="U19" s="7"/>
    </row>
    <row r="20" spans="2:21" s="8" customFormat="1" ht="14.25" x14ac:dyDescent="0.25">
      <c r="B20" s="7"/>
      <c r="C20" s="14"/>
      <c r="D20" s="283"/>
      <c r="E20" s="296" t="s">
        <v>70</v>
      </c>
      <c r="F20" s="287"/>
      <c r="G20" s="288"/>
      <c r="H20" s="288"/>
      <c r="I20" s="288"/>
      <c r="J20" s="288"/>
      <c r="K20" s="285"/>
      <c r="L20" s="15"/>
      <c r="M20" s="12"/>
      <c r="N20" s="12"/>
      <c r="O20" s="12"/>
      <c r="P20" s="12"/>
      <c r="Q20" s="27"/>
      <c r="R20" s="12"/>
      <c r="S20" s="7"/>
      <c r="T20" s="7"/>
      <c r="U20" s="7"/>
    </row>
    <row r="21" spans="2:21" s="8" customFormat="1" ht="14.25" x14ac:dyDescent="0.25">
      <c r="B21" s="7"/>
      <c r="C21" s="14"/>
      <c r="D21" s="283"/>
      <c r="E21" s="288"/>
      <c r="F21" s="288"/>
      <c r="G21" s="288"/>
      <c r="H21" s="288"/>
      <c r="I21" s="288"/>
      <c r="J21" s="288"/>
      <c r="K21" s="285"/>
      <c r="L21" s="15"/>
      <c r="M21" s="12"/>
      <c r="N21" s="12"/>
      <c r="O21" s="12"/>
      <c r="P21" s="12"/>
      <c r="Q21" s="27"/>
      <c r="R21" s="12"/>
      <c r="S21" s="7"/>
      <c r="T21" s="7"/>
      <c r="U21" s="7"/>
    </row>
    <row r="22" spans="2:21" s="8" customFormat="1" ht="14.25" x14ac:dyDescent="0.25">
      <c r="B22" s="7"/>
      <c r="C22" s="14"/>
      <c r="D22" s="289"/>
      <c r="E22" s="290"/>
      <c r="F22" s="290"/>
      <c r="G22" s="290"/>
      <c r="H22" s="290"/>
      <c r="I22" s="290"/>
      <c r="J22" s="290"/>
      <c r="K22" s="291"/>
      <c r="L22" s="15"/>
      <c r="M22" s="12"/>
      <c r="N22" s="12"/>
      <c r="O22" s="12"/>
      <c r="P22" s="12"/>
      <c r="Q22" s="27"/>
      <c r="R22" s="12"/>
      <c r="S22" s="7"/>
      <c r="T22" s="7"/>
      <c r="U22" s="7"/>
    </row>
    <row r="23" spans="2:21" s="8" customFormat="1" x14ac:dyDescent="0.2">
      <c r="B23" s="7"/>
      <c r="C23" s="20"/>
      <c r="D23" s="21"/>
      <c r="E23" s="21"/>
      <c r="F23" s="21"/>
      <c r="G23" s="21"/>
      <c r="H23" s="21"/>
      <c r="I23" s="21"/>
      <c r="J23" s="21"/>
      <c r="K23" s="21"/>
      <c r="L23" s="22"/>
      <c r="M23" s="12"/>
      <c r="N23" s="12"/>
      <c r="O23" s="12"/>
      <c r="P23" s="12"/>
      <c r="Q23" s="27"/>
      <c r="R23" s="12"/>
      <c r="S23" s="7"/>
      <c r="T23" s="7"/>
      <c r="U23" s="7"/>
    </row>
    <row r="24" spans="2:21" s="8" customFormat="1" x14ac:dyDescent="0.2">
      <c r="C24" s="621"/>
      <c r="D24" s="621"/>
      <c r="E24" s="621"/>
      <c r="F24" s="621"/>
      <c r="G24" s="621"/>
      <c r="H24" s="621"/>
      <c r="I24" s="621"/>
      <c r="J24" s="621"/>
      <c r="K24" s="621"/>
      <c r="L24" s="621"/>
      <c r="M24" s="27"/>
      <c r="N24" s="27"/>
      <c r="O24" s="27"/>
      <c r="P24" s="27"/>
      <c r="Q24" s="27"/>
      <c r="R24" s="27"/>
    </row>
    <row r="25" spans="2:21" s="8" customFormat="1" x14ac:dyDescent="0.2">
      <c r="C25" s="621"/>
      <c r="D25" s="621"/>
      <c r="E25" s="621"/>
      <c r="F25" s="621"/>
      <c r="G25" s="621"/>
      <c r="H25" s="621"/>
      <c r="I25" s="621"/>
      <c r="J25" s="621"/>
      <c r="K25" s="621"/>
      <c r="L25" s="621"/>
      <c r="M25" s="27"/>
      <c r="N25" s="27"/>
      <c r="O25" s="27"/>
      <c r="P25" s="27"/>
      <c r="Q25" s="27"/>
      <c r="R25" s="27"/>
    </row>
    <row r="26" spans="2:21" s="8" customFormat="1" x14ac:dyDescent="0.2">
      <c r="C26" s="621"/>
      <c r="D26" s="621"/>
      <c r="E26" s="621"/>
      <c r="F26" s="621"/>
      <c r="G26" s="621"/>
      <c r="H26" s="621"/>
      <c r="I26" s="621"/>
      <c r="J26" s="621"/>
      <c r="K26" s="621"/>
      <c r="L26" s="621"/>
      <c r="M26" s="27"/>
      <c r="N26" s="27"/>
      <c r="O26" s="27"/>
      <c r="P26" s="27"/>
      <c r="Q26" s="27"/>
      <c r="R26" s="27"/>
    </row>
    <row r="27" spans="2:21" s="8" customFormat="1" x14ac:dyDescent="0.2">
      <c r="C27" s="621"/>
      <c r="D27" s="621"/>
      <c r="E27" s="621"/>
      <c r="F27" s="621"/>
      <c r="G27" s="621"/>
      <c r="H27" s="621"/>
      <c r="I27" s="621"/>
      <c r="J27" s="621"/>
      <c r="K27" s="621"/>
      <c r="L27" s="621"/>
      <c r="M27" s="27"/>
      <c r="N27" s="27"/>
      <c r="O27" s="27"/>
      <c r="P27" s="27"/>
      <c r="Q27" s="27"/>
      <c r="R27" s="27"/>
    </row>
    <row r="28" spans="2:21" s="8" customFormat="1" x14ac:dyDescent="0.2">
      <c r="C28" s="621"/>
      <c r="D28" s="621"/>
      <c r="E28" s="621"/>
      <c r="F28" s="621"/>
      <c r="G28" s="621"/>
      <c r="H28" s="621"/>
      <c r="I28" s="621"/>
      <c r="J28" s="621"/>
      <c r="K28" s="621"/>
      <c r="L28" s="621"/>
      <c r="M28" s="27"/>
      <c r="N28" s="27"/>
      <c r="O28" s="27"/>
      <c r="P28" s="27"/>
      <c r="Q28" s="27"/>
      <c r="R28" s="27"/>
    </row>
    <row r="29" spans="2:21" s="8" customFormat="1" x14ac:dyDescent="0.2">
      <c r="C29" s="621"/>
      <c r="D29" s="621"/>
      <c r="E29" s="621"/>
      <c r="F29" s="621"/>
      <c r="G29" s="621"/>
      <c r="H29" s="621"/>
      <c r="I29" s="621"/>
      <c r="J29" s="621"/>
      <c r="K29" s="621"/>
      <c r="L29" s="621"/>
      <c r="M29" s="27"/>
      <c r="N29" s="27"/>
      <c r="O29" s="27"/>
      <c r="P29" s="27"/>
      <c r="Q29" s="27"/>
      <c r="R29" s="27"/>
    </row>
    <row r="30" spans="2:21" s="8" customFormat="1" x14ac:dyDescent="0.2">
      <c r="C30" s="621"/>
      <c r="D30" s="621"/>
      <c r="E30" s="621"/>
      <c r="F30" s="621"/>
      <c r="G30" s="621"/>
      <c r="H30" s="621"/>
      <c r="I30" s="621"/>
      <c r="J30" s="621"/>
      <c r="K30" s="621"/>
      <c r="L30" s="621"/>
      <c r="M30" s="27"/>
      <c r="N30" s="27"/>
      <c r="O30" s="27"/>
      <c r="P30" s="27"/>
      <c r="Q30" s="27"/>
      <c r="R30" s="27"/>
    </row>
    <row r="31" spans="2:21" s="8" customFormat="1" x14ac:dyDescent="0.2">
      <c r="C31" s="621"/>
      <c r="D31" s="621"/>
      <c r="E31" s="621"/>
      <c r="F31" s="621"/>
      <c r="G31" s="621"/>
      <c r="H31" s="621"/>
      <c r="I31" s="621"/>
      <c r="J31" s="621"/>
      <c r="K31" s="621"/>
      <c r="L31" s="621"/>
      <c r="M31" s="27"/>
      <c r="N31" s="27"/>
      <c r="O31" s="27"/>
      <c r="P31" s="27"/>
      <c r="Q31" s="27"/>
      <c r="R31" s="27"/>
    </row>
    <row r="32" spans="2:21" s="8" customFormat="1" x14ac:dyDescent="0.2">
      <c r="C32" s="621"/>
      <c r="D32" s="621"/>
      <c r="E32" s="621"/>
      <c r="F32" s="621"/>
      <c r="G32" s="621"/>
      <c r="H32" s="621"/>
      <c r="I32" s="621"/>
      <c r="J32" s="621"/>
      <c r="K32" s="621"/>
      <c r="L32" s="621"/>
      <c r="M32" s="27"/>
      <c r="N32" s="27"/>
      <c r="O32" s="27"/>
      <c r="P32" s="27"/>
      <c r="Q32" s="27"/>
      <c r="R32" s="27"/>
    </row>
    <row r="33" spans="3:18" s="8" customFormat="1" x14ac:dyDescent="0.2">
      <c r="C33" s="621"/>
      <c r="D33" s="621"/>
      <c r="E33" s="621"/>
      <c r="F33" s="621"/>
      <c r="G33" s="621"/>
      <c r="H33" s="621"/>
      <c r="I33" s="621"/>
      <c r="J33" s="621"/>
      <c r="K33" s="621"/>
      <c r="L33" s="621"/>
      <c r="M33" s="27"/>
      <c r="N33" s="27"/>
      <c r="O33" s="27"/>
      <c r="P33" s="27"/>
      <c r="Q33" s="27"/>
      <c r="R33" s="27"/>
    </row>
    <row r="34" spans="3:18" s="8" customFormat="1" x14ac:dyDescent="0.2">
      <c r="C34" s="621"/>
      <c r="D34" s="621"/>
      <c r="E34" s="621"/>
      <c r="F34" s="621"/>
      <c r="G34" s="621"/>
      <c r="H34" s="621"/>
      <c r="I34" s="621"/>
      <c r="J34" s="621"/>
      <c r="K34" s="621"/>
      <c r="L34" s="621"/>
      <c r="M34" s="27"/>
      <c r="N34" s="27"/>
      <c r="O34" s="27"/>
      <c r="P34" s="27"/>
      <c r="Q34" s="27"/>
      <c r="R34" s="27"/>
    </row>
    <row r="35" spans="3:18" s="8" customFormat="1" x14ac:dyDescent="0.2">
      <c r="C35" s="621"/>
      <c r="D35" s="621"/>
      <c r="E35" s="621"/>
      <c r="F35" s="621"/>
      <c r="G35" s="621"/>
      <c r="H35" s="621"/>
      <c r="I35" s="621"/>
      <c r="J35" s="621"/>
      <c r="K35" s="621"/>
      <c r="L35" s="621"/>
      <c r="M35" s="27"/>
      <c r="N35" s="27"/>
      <c r="O35" s="27"/>
      <c r="P35" s="27"/>
      <c r="Q35" s="27"/>
      <c r="R35" s="27"/>
    </row>
    <row r="36" spans="3:18" s="8" customFormat="1" x14ac:dyDescent="0.2">
      <c r="C36"/>
      <c r="D36"/>
      <c r="E36"/>
      <c r="F36"/>
      <c r="G36"/>
      <c r="H36"/>
      <c r="I36"/>
      <c r="J36"/>
      <c r="K36"/>
      <c r="L36"/>
      <c r="M36" s="27"/>
      <c r="N36" s="27"/>
      <c r="O36" s="27"/>
      <c r="P36" s="27"/>
      <c r="Q36" s="27"/>
      <c r="R36" s="27"/>
    </row>
    <row r="37" spans="3:18" s="8" customFormat="1" x14ac:dyDescent="0.2">
      <c r="C37"/>
      <c r="D37"/>
      <c r="E37"/>
      <c r="F37"/>
      <c r="G37"/>
      <c r="H37"/>
      <c r="I37"/>
      <c r="J37"/>
      <c r="K37"/>
      <c r="L37"/>
      <c r="M37" s="27"/>
      <c r="N37" s="27"/>
      <c r="O37" s="27"/>
      <c r="P37" s="27"/>
      <c r="Q37" s="27"/>
      <c r="R37" s="27"/>
    </row>
    <row r="38" spans="3:18" s="8" customFormat="1" x14ac:dyDescent="0.2">
      <c r="C38"/>
      <c r="D38"/>
      <c r="E38"/>
      <c r="F38"/>
      <c r="G38"/>
      <c r="H38"/>
      <c r="I38"/>
      <c r="J38"/>
      <c r="K38"/>
      <c r="L38"/>
      <c r="M38" s="27"/>
      <c r="N38" s="27"/>
      <c r="O38" s="27"/>
      <c r="P38" s="27"/>
      <c r="Q38" s="27"/>
      <c r="R38" s="27"/>
    </row>
    <row r="39" spans="3:18" s="8" customFormat="1" x14ac:dyDescent="0.2">
      <c r="C39"/>
      <c r="D39"/>
      <c r="E39"/>
      <c r="F39"/>
      <c r="G39"/>
      <c r="H39"/>
      <c r="I39"/>
      <c r="J39"/>
      <c r="K39"/>
      <c r="L39"/>
      <c r="M39" s="27"/>
      <c r="N39" s="27"/>
      <c r="O39" s="27"/>
      <c r="P39" s="27"/>
      <c r="Q39" s="27"/>
      <c r="R39" s="27"/>
    </row>
    <row r="40" spans="3:18" s="8" customFormat="1" x14ac:dyDescent="0.2">
      <c r="C40"/>
      <c r="D40"/>
      <c r="E40"/>
      <c r="F40"/>
      <c r="G40"/>
      <c r="H40"/>
      <c r="I40"/>
      <c r="J40"/>
      <c r="K40"/>
      <c r="L40"/>
      <c r="M40" s="27"/>
      <c r="N40" s="27"/>
      <c r="O40" s="27"/>
      <c r="P40" s="27"/>
      <c r="Q40" s="27"/>
      <c r="R40" s="27"/>
    </row>
    <row r="41" spans="3:18" s="8" customFormat="1" x14ac:dyDescent="0.2">
      <c r="C41"/>
      <c r="D41"/>
      <c r="E41"/>
      <c r="F41"/>
      <c r="G41"/>
      <c r="H41"/>
      <c r="I41"/>
      <c r="J41"/>
      <c r="K41"/>
      <c r="L41"/>
      <c r="M41" s="27"/>
      <c r="N41" s="27"/>
      <c r="O41" s="27"/>
      <c r="P41" s="27"/>
      <c r="Q41" s="27"/>
      <c r="R41" s="27"/>
    </row>
    <row r="42" spans="3:18" s="8" customFormat="1" x14ac:dyDescent="0.2">
      <c r="C42"/>
      <c r="D42"/>
      <c r="E42"/>
      <c r="F42"/>
      <c r="G42"/>
      <c r="H42"/>
      <c r="I42"/>
      <c r="J42"/>
      <c r="K42"/>
      <c r="L42"/>
      <c r="M42" s="27"/>
      <c r="N42" s="27"/>
      <c r="O42" s="27"/>
      <c r="P42" s="27"/>
      <c r="Q42" s="27"/>
      <c r="R42" s="27"/>
    </row>
    <row r="43" spans="3:18" s="8" customFormat="1" x14ac:dyDescent="0.2">
      <c r="C43"/>
      <c r="D43"/>
      <c r="E43"/>
      <c r="F43"/>
      <c r="G43"/>
      <c r="H43"/>
      <c r="I43"/>
      <c r="J43"/>
      <c r="K43"/>
      <c r="L43"/>
      <c r="M43" s="27"/>
      <c r="N43" s="27"/>
      <c r="O43" s="27"/>
      <c r="P43" s="27"/>
      <c r="Q43" s="27"/>
      <c r="R43" s="27"/>
    </row>
    <row r="44" spans="3:18" s="8" customFormat="1" x14ac:dyDescent="0.2">
      <c r="C44"/>
      <c r="D44"/>
      <c r="E44"/>
      <c r="F44"/>
      <c r="G44"/>
      <c r="H44"/>
      <c r="I44"/>
      <c r="J44"/>
      <c r="K44"/>
      <c r="L44"/>
      <c r="M44" s="27"/>
      <c r="N44" s="27"/>
      <c r="O44" s="27"/>
      <c r="P44" s="27"/>
      <c r="Q44" s="27"/>
      <c r="R44" s="27"/>
    </row>
    <row r="45" spans="3:18" s="8" customFormat="1" x14ac:dyDescent="0.2">
      <c r="C45"/>
      <c r="D45"/>
      <c r="E45"/>
      <c r="F45"/>
      <c r="G45"/>
      <c r="H45"/>
      <c r="I45"/>
      <c r="J45"/>
      <c r="K45"/>
      <c r="L45"/>
      <c r="M45" s="27"/>
      <c r="N45" s="27"/>
      <c r="O45" s="27"/>
      <c r="P45" s="27"/>
      <c r="Q45" s="27"/>
      <c r="R45" s="27"/>
    </row>
    <row r="46" spans="3:18" s="8" customFormat="1" x14ac:dyDescent="0.2">
      <c r="C46"/>
      <c r="D46"/>
      <c r="E46"/>
      <c r="F46"/>
      <c r="G46"/>
      <c r="H46"/>
      <c r="I46"/>
      <c r="J46"/>
      <c r="K46"/>
      <c r="L46"/>
      <c r="M46" s="27"/>
      <c r="N46" s="27"/>
      <c r="O46" s="27"/>
      <c r="P46" s="27"/>
      <c r="Q46" s="27"/>
      <c r="R46" s="27"/>
    </row>
    <row r="47" spans="3:18" s="8" customFormat="1" x14ac:dyDescent="0.2">
      <c r="C47"/>
      <c r="D47"/>
      <c r="E47"/>
      <c r="F47"/>
      <c r="G47"/>
      <c r="H47"/>
      <c r="I47"/>
      <c r="J47"/>
      <c r="K47"/>
      <c r="L47"/>
      <c r="M47" s="27"/>
      <c r="N47" s="27"/>
      <c r="O47" s="27"/>
      <c r="P47" s="27"/>
      <c r="Q47" s="27"/>
      <c r="R47" s="27"/>
    </row>
    <row r="48" spans="3:18" s="8" customFormat="1" x14ac:dyDescent="0.2">
      <c r="C48"/>
      <c r="D48"/>
      <c r="E48"/>
      <c r="F48"/>
      <c r="G48"/>
      <c r="H48"/>
      <c r="I48"/>
      <c r="J48"/>
      <c r="K48"/>
      <c r="L48"/>
      <c r="M48" s="27"/>
      <c r="N48" s="27"/>
      <c r="O48" s="27"/>
      <c r="P48" s="27"/>
      <c r="Q48" s="27"/>
      <c r="R48" s="27"/>
    </row>
    <row r="49" spans="3:18" s="8" customFormat="1" x14ac:dyDescent="0.2">
      <c r="C49"/>
      <c r="D49"/>
      <c r="E49"/>
      <c r="F49"/>
      <c r="G49"/>
      <c r="H49"/>
      <c r="I49"/>
      <c r="J49"/>
      <c r="K49"/>
      <c r="L49"/>
      <c r="M49" s="27"/>
      <c r="N49" s="27"/>
      <c r="O49" s="27"/>
      <c r="P49" s="27"/>
      <c r="Q49" s="27"/>
      <c r="R49" s="27"/>
    </row>
    <row r="50" spans="3:18" s="8" customFormat="1" x14ac:dyDescent="0.2">
      <c r="C50"/>
      <c r="D50"/>
      <c r="E50"/>
      <c r="F50"/>
      <c r="G50"/>
      <c r="H50"/>
      <c r="I50"/>
      <c r="J50"/>
      <c r="K50"/>
      <c r="L50"/>
      <c r="M50" s="27"/>
      <c r="N50" s="27"/>
      <c r="O50" s="27"/>
      <c r="P50" s="27"/>
      <c r="Q50" s="27"/>
      <c r="R50" s="27"/>
    </row>
    <row r="51" spans="3:18" s="8" customFormat="1" x14ac:dyDescent="0.2">
      <c r="C51"/>
      <c r="D51"/>
      <c r="E51"/>
      <c r="F51"/>
      <c r="G51"/>
      <c r="H51"/>
      <c r="I51"/>
      <c r="J51"/>
      <c r="K51"/>
      <c r="L51"/>
      <c r="M51" s="27"/>
      <c r="N51" s="27"/>
      <c r="O51" s="27"/>
      <c r="P51" s="27"/>
      <c r="Q51" s="27"/>
      <c r="R51" s="27"/>
    </row>
    <row r="52" spans="3:18" s="8" customFormat="1" x14ac:dyDescent="0.2">
      <c r="C52"/>
      <c r="D52"/>
      <c r="E52"/>
      <c r="F52"/>
      <c r="G52"/>
      <c r="H52"/>
      <c r="I52"/>
      <c r="J52"/>
      <c r="K52"/>
      <c r="L52"/>
      <c r="M52" s="27"/>
      <c r="N52" s="27"/>
      <c r="O52" s="27"/>
      <c r="P52" s="27"/>
      <c r="Q52" s="27"/>
      <c r="R52" s="27"/>
    </row>
    <row r="53" spans="3:18" s="8" customFormat="1" x14ac:dyDescent="0.2">
      <c r="C53"/>
      <c r="D53"/>
      <c r="E53"/>
      <c r="F53"/>
      <c r="G53"/>
      <c r="H53"/>
      <c r="I53"/>
      <c r="J53"/>
      <c r="K53"/>
      <c r="L53"/>
      <c r="M53" s="27"/>
      <c r="N53" s="27"/>
      <c r="O53" s="27"/>
      <c r="P53" s="27"/>
      <c r="Q53" s="27"/>
      <c r="R53" s="27"/>
    </row>
    <row r="54" spans="3:18" s="8" customFormat="1" x14ac:dyDescent="0.2">
      <c r="C54"/>
      <c r="D54"/>
      <c r="E54"/>
      <c r="F54"/>
      <c r="G54"/>
      <c r="H54"/>
      <c r="I54"/>
      <c r="J54"/>
      <c r="K54"/>
      <c r="L54"/>
      <c r="M54" s="27"/>
      <c r="N54" s="27"/>
      <c r="O54" s="27"/>
      <c r="P54" s="27"/>
      <c r="Q54" s="27"/>
      <c r="R54" s="27"/>
    </row>
    <row r="55" spans="3:18" s="8" customFormat="1" x14ac:dyDescent="0.2">
      <c r="C55"/>
      <c r="D55"/>
      <c r="E55"/>
      <c r="F55"/>
      <c r="G55"/>
      <c r="H55"/>
      <c r="I55"/>
      <c r="J55"/>
      <c r="K55"/>
      <c r="L55"/>
      <c r="M55" s="27"/>
      <c r="N55" s="27"/>
      <c r="O55" s="27"/>
      <c r="P55" s="27"/>
      <c r="Q55" s="27"/>
      <c r="R55" s="27"/>
    </row>
    <row r="56" spans="3:18" s="8" customFormat="1" x14ac:dyDescent="0.2">
      <c r="C56"/>
      <c r="D56"/>
      <c r="E56"/>
      <c r="F56"/>
      <c r="G56"/>
      <c r="H56"/>
      <c r="I56"/>
      <c r="J56"/>
      <c r="K56"/>
      <c r="L56"/>
      <c r="M56" s="27"/>
      <c r="N56" s="27"/>
      <c r="O56" s="27"/>
      <c r="P56" s="27"/>
      <c r="Q56" s="27"/>
      <c r="R56" s="27"/>
    </row>
    <row r="57" spans="3:18" s="8" customFormat="1" x14ac:dyDescent="0.2">
      <c r="C57"/>
      <c r="D57"/>
      <c r="E57"/>
      <c r="F57"/>
      <c r="G57"/>
      <c r="H57"/>
      <c r="I57"/>
      <c r="J57"/>
      <c r="K57"/>
      <c r="L57"/>
      <c r="M57" s="27"/>
      <c r="N57" s="27"/>
      <c r="O57" s="27"/>
      <c r="P57" s="27"/>
      <c r="Q57" s="27"/>
      <c r="R57" s="27"/>
    </row>
    <row r="58" spans="3:18" s="8" customFormat="1" x14ac:dyDescent="0.2">
      <c r="C58"/>
      <c r="D58"/>
      <c r="E58"/>
      <c r="F58"/>
      <c r="G58"/>
      <c r="H58"/>
      <c r="I58"/>
      <c r="J58"/>
      <c r="K58"/>
      <c r="L58"/>
      <c r="M58" s="27"/>
      <c r="N58" s="27"/>
      <c r="O58" s="27"/>
      <c r="P58" s="27"/>
      <c r="Q58" s="27"/>
      <c r="R58" s="27"/>
    </row>
    <row r="59" spans="3:18" s="8" customFormat="1" x14ac:dyDescent="0.2">
      <c r="C59"/>
      <c r="D59"/>
      <c r="E59"/>
      <c r="F59"/>
      <c r="G59"/>
      <c r="H59"/>
      <c r="I59"/>
      <c r="J59"/>
      <c r="K59"/>
      <c r="L59"/>
      <c r="M59" s="27"/>
      <c r="N59" s="27"/>
      <c r="O59" s="27"/>
      <c r="P59" s="27"/>
      <c r="Q59" s="27"/>
      <c r="R59" s="27"/>
    </row>
    <row r="60" spans="3:18" s="8" customFormat="1" x14ac:dyDescent="0.2">
      <c r="C60"/>
      <c r="D60"/>
      <c r="E60"/>
      <c r="F60"/>
      <c r="G60"/>
      <c r="H60"/>
      <c r="I60"/>
      <c r="J60"/>
      <c r="K60"/>
      <c r="L60"/>
      <c r="M60" s="27"/>
      <c r="N60" s="27"/>
      <c r="O60" s="27"/>
      <c r="P60" s="27"/>
      <c r="Q60" s="27"/>
      <c r="R60" s="27"/>
    </row>
    <row r="61" spans="3:18" s="8" customFormat="1" x14ac:dyDescent="0.2">
      <c r="C61"/>
      <c r="D61"/>
      <c r="E61"/>
      <c r="F61"/>
      <c r="G61"/>
      <c r="H61"/>
      <c r="I61"/>
      <c r="J61"/>
      <c r="K61"/>
      <c r="L61"/>
      <c r="M61" s="27"/>
      <c r="N61" s="27"/>
      <c r="O61" s="27"/>
      <c r="P61" s="27"/>
      <c r="Q61" s="27"/>
      <c r="R61" s="27"/>
    </row>
    <row r="62" spans="3:18" s="8" customFormat="1" x14ac:dyDescent="0.2">
      <c r="C62"/>
      <c r="D62"/>
      <c r="E62"/>
      <c r="F62"/>
      <c r="G62"/>
      <c r="H62"/>
      <c r="I62"/>
      <c r="J62"/>
      <c r="K62"/>
      <c r="L62"/>
      <c r="M62" s="27"/>
      <c r="N62" s="27"/>
      <c r="O62" s="27"/>
      <c r="P62" s="27"/>
      <c r="Q62" s="27"/>
      <c r="R62" s="27"/>
    </row>
    <row r="63" spans="3:18" s="8" customFormat="1" x14ac:dyDescent="0.2">
      <c r="C63"/>
      <c r="D63"/>
      <c r="E63"/>
      <c r="F63"/>
      <c r="G63"/>
      <c r="H63"/>
      <c r="I63"/>
      <c r="J63"/>
      <c r="K63"/>
      <c r="L63"/>
      <c r="M63" s="27"/>
      <c r="N63" s="27"/>
      <c r="O63" s="27"/>
      <c r="P63" s="27"/>
      <c r="Q63" s="27"/>
      <c r="R63" s="27"/>
    </row>
    <row r="64" spans="3:18" s="8" customFormat="1" x14ac:dyDescent="0.2">
      <c r="C64"/>
      <c r="D64"/>
      <c r="E64"/>
      <c r="F64"/>
      <c r="G64"/>
      <c r="H64"/>
      <c r="I64"/>
      <c r="J64"/>
      <c r="K64"/>
      <c r="L64"/>
      <c r="M64" s="27"/>
      <c r="N64" s="27"/>
      <c r="O64" s="27"/>
      <c r="P64" s="27"/>
      <c r="Q64" s="27"/>
      <c r="R64" s="27"/>
    </row>
    <row r="65" spans="3:18" s="8" customFormat="1" x14ac:dyDescent="0.2">
      <c r="C65"/>
      <c r="D65"/>
      <c r="E65"/>
      <c r="F65"/>
      <c r="G65"/>
      <c r="H65"/>
      <c r="I65"/>
      <c r="J65"/>
      <c r="K65"/>
      <c r="L65"/>
      <c r="M65" s="27"/>
      <c r="N65" s="27"/>
      <c r="O65" s="27"/>
      <c r="P65" s="27"/>
      <c r="Q65" s="27"/>
      <c r="R65" s="27"/>
    </row>
    <row r="66" spans="3:18" s="8" customFormat="1" x14ac:dyDescent="0.2">
      <c r="C66"/>
      <c r="D66"/>
      <c r="E66"/>
      <c r="F66"/>
      <c r="G66"/>
      <c r="H66"/>
      <c r="I66"/>
      <c r="J66"/>
      <c r="K66"/>
      <c r="L66"/>
      <c r="M66" s="27"/>
      <c r="N66" s="27"/>
      <c r="O66" s="27"/>
      <c r="P66" s="27"/>
      <c r="Q66" s="27"/>
      <c r="R66" s="27"/>
    </row>
    <row r="67" spans="3:18" s="8" customFormat="1" x14ac:dyDescent="0.2">
      <c r="C67"/>
      <c r="D67"/>
      <c r="E67"/>
      <c r="F67"/>
      <c r="G67"/>
      <c r="H67"/>
      <c r="I67"/>
      <c r="J67"/>
      <c r="K67"/>
      <c r="L67"/>
      <c r="M67" s="27"/>
      <c r="N67" s="27"/>
      <c r="O67" s="27"/>
      <c r="P67" s="27"/>
      <c r="Q67" s="27"/>
      <c r="R67" s="27"/>
    </row>
    <row r="68" spans="3:18" s="8" customFormat="1" x14ac:dyDescent="0.2">
      <c r="C68"/>
      <c r="D68"/>
      <c r="E68"/>
      <c r="F68"/>
      <c r="G68"/>
      <c r="H68"/>
      <c r="I68"/>
      <c r="J68"/>
      <c r="K68"/>
      <c r="L68"/>
      <c r="M68" s="27"/>
      <c r="N68" s="27"/>
      <c r="O68" s="27"/>
      <c r="P68" s="27"/>
      <c r="Q68" s="27"/>
      <c r="R68" s="27"/>
    </row>
    <row r="69" spans="3:18" s="8" customFormat="1" x14ac:dyDescent="0.2">
      <c r="C69"/>
      <c r="D69"/>
      <c r="E69"/>
      <c r="F69"/>
      <c r="G69"/>
      <c r="H69"/>
      <c r="I69"/>
      <c r="J69"/>
      <c r="K69"/>
      <c r="L69"/>
      <c r="M69" s="27"/>
      <c r="N69" s="27"/>
      <c r="O69" s="27"/>
      <c r="P69" s="27"/>
      <c r="Q69" s="27"/>
      <c r="R69" s="27"/>
    </row>
    <row r="70" spans="3:18" s="8" customFormat="1" x14ac:dyDescent="0.2">
      <c r="C70"/>
      <c r="D70"/>
      <c r="E70"/>
      <c r="F70"/>
      <c r="G70"/>
      <c r="H70"/>
      <c r="I70"/>
      <c r="J70"/>
      <c r="K70"/>
      <c r="L70"/>
      <c r="M70" s="27"/>
      <c r="N70" s="27"/>
      <c r="O70" s="27"/>
      <c r="P70" s="27"/>
      <c r="Q70" s="27"/>
      <c r="R70" s="27"/>
    </row>
    <row r="71" spans="3:18" s="8" customFormat="1" x14ac:dyDescent="0.2">
      <c r="C71"/>
      <c r="D71"/>
      <c r="E71"/>
      <c r="F71"/>
      <c r="G71"/>
      <c r="H71"/>
      <c r="I71"/>
      <c r="J71"/>
      <c r="K71"/>
      <c r="L71"/>
      <c r="M71" s="27"/>
      <c r="N71" s="27"/>
      <c r="O71" s="27"/>
      <c r="P71" s="27"/>
      <c r="Q71" s="27"/>
      <c r="R71" s="27"/>
    </row>
    <row r="72" spans="3:18" s="8" customFormat="1" x14ac:dyDescent="0.2">
      <c r="C72"/>
      <c r="D72"/>
      <c r="E72"/>
      <c r="F72"/>
      <c r="G72"/>
      <c r="H72"/>
      <c r="I72"/>
      <c r="J72"/>
      <c r="K72"/>
      <c r="L72"/>
      <c r="M72" s="27"/>
      <c r="N72" s="27"/>
      <c r="O72" s="27"/>
      <c r="P72" s="27"/>
      <c r="Q72" s="27"/>
      <c r="R72" s="27"/>
    </row>
    <row r="73" spans="3:18" s="8" customFormat="1" x14ac:dyDescent="0.2">
      <c r="C73"/>
      <c r="D73"/>
      <c r="E73"/>
      <c r="F73"/>
      <c r="G73"/>
      <c r="H73"/>
      <c r="I73"/>
      <c r="J73"/>
      <c r="K73"/>
      <c r="L73"/>
      <c r="M73" s="27"/>
      <c r="N73" s="27"/>
      <c r="O73" s="27"/>
      <c r="P73" s="27"/>
      <c r="Q73" s="27"/>
      <c r="R73" s="27"/>
    </row>
    <row r="74" spans="3:18" s="8" customFormat="1" x14ac:dyDescent="0.2">
      <c r="C74"/>
      <c r="D74"/>
      <c r="E74"/>
      <c r="F74"/>
      <c r="G74"/>
      <c r="H74"/>
      <c r="I74"/>
      <c r="J74"/>
      <c r="K74"/>
      <c r="L74"/>
      <c r="M74" s="27"/>
      <c r="N74" s="27"/>
      <c r="O74" s="27"/>
      <c r="P74" s="27"/>
      <c r="Q74" s="27"/>
      <c r="R74" s="27"/>
    </row>
    <row r="75" spans="3:18" s="8" customFormat="1" x14ac:dyDescent="0.2">
      <c r="C75"/>
      <c r="D75"/>
      <c r="E75"/>
      <c r="F75"/>
      <c r="G75"/>
      <c r="H75"/>
      <c r="I75"/>
      <c r="J75"/>
      <c r="K75"/>
      <c r="L75"/>
      <c r="M75" s="27"/>
      <c r="N75" s="27"/>
      <c r="O75" s="27"/>
      <c r="P75" s="27"/>
      <c r="Q75" s="27"/>
      <c r="R75" s="27"/>
    </row>
    <row r="76" spans="3:18" s="8" customFormat="1" x14ac:dyDescent="0.2">
      <c r="C76"/>
      <c r="D76"/>
      <c r="E76"/>
      <c r="F76"/>
      <c r="G76"/>
      <c r="H76"/>
      <c r="I76"/>
      <c r="J76"/>
      <c r="K76"/>
      <c r="L76"/>
      <c r="M76" s="27"/>
      <c r="N76" s="27"/>
      <c r="O76" s="27"/>
      <c r="P76" s="27"/>
      <c r="Q76" s="27"/>
      <c r="R76" s="27"/>
    </row>
    <row r="77" spans="3:18" s="8" customFormat="1" x14ac:dyDescent="0.2">
      <c r="C77"/>
      <c r="D77"/>
      <c r="E77"/>
      <c r="F77"/>
      <c r="G77"/>
      <c r="H77"/>
      <c r="I77"/>
      <c r="J77"/>
      <c r="K77"/>
      <c r="L77"/>
      <c r="M77" s="27"/>
      <c r="N77" s="27"/>
      <c r="O77" s="27"/>
      <c r="P77" s="27"/>
      <c r="Q77" s="27"/>
      <c r="R77" s="27"/>
    </row>
    <row r="78" spans="3:18" s="8" customFormat="1" x14ac:dyDescent="0.2">
      <c r="C78"/>
      <c r="D78"/>
      <c r="E78"/>
      <c r="F78"/>
      <c r="G78"/>
      <c r="H78"/>
      <c r="I78"/>
      <c r="J78"/>
      <c r="K78"/>
      <c r="L78"/>
      <c r="M78" s="27"/>
      <c r="N78" s="27"/>
      <c r="O78" s="27"/>
      <c r="P78" s="27"/>
      <c r="Q78" s="27"/>
      <c r="R78" s="27"/>
    </row>
    <row r="79" spans="3:18" s="8" customFormat="1" x14ac:dyDescent="0.2">
      <c r="C79"/>
      <c r="D79"/>
      <c r="E79"/>
      <c r="F79"/>
      <c r="G79"/>
      <c r="H79"/>
      <c r="I79"/>
      <c r="J79"/>
      <c r="K79"/>
      <c r="L79"/>
      <c r="M79" s="27"/>
      <c r="N79" s="27"/>
      <c r="O79" s="27"/>
      <c r="P79" s="27"/>
      <c r="Q79" s="27"/>
      <c r="R79" s="27"/>
    </row>
    <row r="80" spans="3:18" s="8" customFormat="1" x14ac:dyDescent="0.2">
      <c r="C80"/>
      <c r="D80"/>
      <c r="E80"/>
      <c r="F80"/>
      <c r="G80"/>
      <c r="H80"/>
      <c r="I80"/>
      <c r="J80"/>
      <c r="K80"/>
      <c r="L80"/>
      <c r="M80" s="27"/>
      <c r="N80" s="27"/>
      <c r="O80" s="27"/>
      <c r="P80" s="27"/>
      <c r="Q80" s="27"/>
      <c r="R80" s="27"/>
    </row>
    <row r="81" spans="3:18" s="8" customFormat="1" x14ac:dyDescent="0.2">
      <c r="C81"/>
      <c r="D81"/>
      <c r="E81"/>
      <c r="F81"/>
      <c r="G81"/>
      <c r="H81"/>
      <c r="I81"/>
      <c r="J81"/>
      <c r="K81"/>
      <c r="L81"/>
      <c r="M81" s="27"/>
      <c r="N81" s="27"/>
      <c r="O81" s="27"/>
      <c r="P81" s="27"/>
      <c r="Q81" s="27"/>
      <c r="R81" s="27"/>
    </row>
    <row r="82" spans="3:18" s="8" customFormat="1" x14ac:dyDescent="0.2">
      <c r="C82"/>
      <c r="D82"/>
      <c r="E82"/>
      <c r="F82"/>
      <c r="G82"/>
      <c r="H82"/>
      <c r="I82"/>
      <c r="J82"/>
      <c r="K82"/>
      <c r="L82"/>
      <c r="M82" s="27"/>
      <c r="N82" s="27"/>
      <c r="O82" s="27"/>
      <c r="P82" s="27"/>
      <c r="Q82" s="27"/>
      <c r="R82" s="27"/>
    </row>
    <row r="83" spans="3:18" s="8" customFormat="1" x14ac:dyDescent="0.2">
      <c r="C83"/>
      <c r="D83"/>
      <c r="E83"/>
      <c r="F83"/>
      <c r="G83"/>
      <c r="H83"/>
      <c r="I83"/>
      <c r="J83"/>
      <c r="K83"/>
      <c r="L83"/>
      <c r="M83" s="27"/>
      <c r="N83" s="27"/>
      <c r="O83" s="27"/>
      <c r="P83" s="27"/>
      <c r="Q83" s="27"/>
      <c r="R83" s="27"/>
    </row>
    <row r="84" spans="3:18" s="8" customFormat="1" x14ac:dyDescent="0.2">
      <c r="C84"/>
      <c r="D84"/>
      <c r="E84"/>
      <c r="F84"/>
      <c r="G84"/>
      <c r="H84"/>
      <c r="I84"/>
      <c r="J84"/>
      <c r="K84"/>
      <c r="L84"/>
      <c r="M84" s="27"/>
      <c r="N84" s="27"/>
      <c r="O84" s="27"/>
      <c r="P84" s="27"/>
      <c r="Q84" s="27"/>
      <c r="R84" s="27"/>
    </row>
    <row r="85" spans="3:18" s="8" customFormat="1" x14ac:dyDescent="0.2">
      <c r="C85"/>
      <c r="D85"/>
      <c r="E85"/>
      <c r="F85"/>
      <c r="G85"/>
      <c r="H85"/>
      <c r="I85"/>
      <c r="J85"/>
      <c r="K85"/>
      <c r="L85"/>
      <c r="M85" s="27"/>
      <c r="N85" s="27"/>
      <c r="O85" s="27"/>
      <c r="P85" s="27"/>
      <c r="Q85" s="27"/>
      <c r="R85" s="27"/>
    </row>
    <row r="86" spans="3:18" s="8" customFormat="1" x14ac:dyDescent="0.2">
      <c r="C86"/>
      <c r="D86"/>
      <c r="E86"/>
      <c r="F86"/>
      <c r="G86"/>
      <c r="H86"/>
      <c r="I86"/>
      <c r="J86"/>
      <c r="K86"/>
      <c r="L86"/>
      <c r="M86" s="27"/>
      <c r="N86" s="27"/>
      <c r="O86" s="27"/>
      <c r="P86" s="27"/>
      <c r="Q86" s="27"/>
      <c r="R86" s="27"/>
    </row>
    <row r="87" spans="3:18" s="8" customFormat="1" x14ac:dyDescent="0.2">
      <c r="C87"/>
      <c r="D87"/>
      <c r="E87"/>
      <c r="F87"/>
      <c r="G87"/>
      <c r="H87"/>
      <c r="I87"/>
      <c r="J87"/>
      <c r="K87"/>
      <c r="L87"/>
      <c r="M87" s="27"/>
      <c r="N87" s="27"/>
      <c r="O87" s="27"/>
      <c r="P87" s="27"/>
      <c r="Q87" s="27"/>
      <c r="R87" s="27"/>
    </row>
    <row r="88" spans="3:18" s="8" customFormat="1" x14ac:dyDescent="0.2">
      <c r="C88"/>
      <c r="D88"/>
      <c r="E88"/>
      <c r="F88"/>
      <c r="G88"/>
      <c r="H88"/>
      <c r="I88"/>
      <c r="J88"/>
      <c r="K88"/>
      <c r="L88"/>
      <c r="M88" s="27"/>
      <c r="N88" s="27"/>
      <c r="O88" s="27"/>
      <c r="P88" s="27"/>
      <c r="Q88" s="27"/>
      <c r="R88" s="27"/>
    </row>
    <row r="89" spans="3:18" s="8" customFormat="1" x14ac:dyDescent="0.2">
      <c r="C89"/>
      <c r="D89"/>
      <c r="E89"/>
      <c r="F89"/>
      <c r="G89"/>
      <c r="H89"/>
      <c r="I89"/>
      <c r="J89"/>
      <c r="K89"/>
      <c r="L89"/>
      <c r="M89" s="27"/>
      <c r="N89" s="27"/>
      <c r="O89" s="27"/>
      <c r="P89" s="27"/>
      <c r="Q89" s="27"/>
      <c r="R89" s="27"/>
    </row>
    <row r="90" spans="3:18" s="8" customFormat="1" x14ac:dyDescent="0.2">
      <c r="C90"/>
      <c r="D90"/>
      <c r="E90"/>
      <c r="F90"/>
      <c r="G90"/>
      <c r="H90"/>
      <c r="I90"/>
      <c r="J90"/>
      <c r="K90"/>
      <c r="L90"/>
      <c r="M90" s="27"/>
      <c r="N90" s="27"/>
      <c r="O90" s="27"/>
      <c r="P90" s="27"/>
      <c r="Q90" s="27"/>
      <c r="R90" s="27"/>
    </row>
    <row r="91" spans="3:18" s="8" customFormat="1" x14ac:dyDescent="0.2">
      <c r="C91"/>
      <c r="D91"/>
      <c r="E91"/>
      <c r="F91"/>
      <c r="G91"/>
      <c r="H91"/>
      <c r="I91"/>
      <c r="J91"/>
      <c r="K91"/>
      <c r="L91"/>
      <c r="M91" s="27"/>
      <c r="N91" s="27"/>
      <c r="O91" s="27"/>
      <c r="P91" s="27"/>
      <c r="Q91" s="27"/>
      <c r="R91" s="27"/>
    </row>
    <row r="92" spans="3:18" s="8" customFormat="1" x14ac:dyDescent="0.2">
      <c r="C92"/>
      <c r="D92"/>
      <c r="E92"/>
      <c r="F92"/>
      <c r="G92"/>
      <c r="H92"/>
      <c r="I92"/>
      <c r="J92"/>
      <c r="K92"/>
      <c r="L92"/>
      <c r="M92" s="27"/>
      <c r="N92" s="27"/>
      <c r="O92" s="27"/>
      <c r="P92" s="27"/>
      <c r="Q92" s="27"/>
      <c r="R92" s="27"/>
    </row>
    <row r="93" spans="3:18" s="8" customFormat="1" x14ac:dyDescent="0.2">
      <c r="C93"/>
      <c r="D93"/>
      <c r="E93"/>
      <c r="F93"/>
      <c r="G93"/>
      <c r="H93"/>
      <c r="I93"/>
      <c r="J93"/>
      <c r="K93"/>
      <c r="L93"/>
      <c r="M93" s="27"/>
      <c r="N93" s="27"/>
      <c r="O93" s="27"/>
      <c r="P93" s="27"/>
      <c r="Q93" s="27"/>
      <c r="R93" s="27"/>
    </row>
    <row r="94" spans="3:18" s="8" customFormat="1" x14ac:dyDescent="0.2">
      <c r="C94"/>
      <c r="D94"/>
      <c r="E94"/>
      <c r="F94"/>
      <c r="G94"/>
      <c r="H94"/>
      <c r="I94"/>
      <c r="J94"/>
      <c r="K94"/>
      <c r="L94"/>
      <c r="M94" s="27"/>
      <c r="N94" s="27"/>
      <c r="O94" s="27"/>
      <c r="P94" s="27"/>
      <c r="Q94" s="27"/>
      <c r="R94" s="27"/>
    </row>
    <row r="95" spans="3:18" s="8" customFormat="1" x14ac:dyDescent="0.2">
      <c r="C95"/>
      <c r="D95"/>
      <c r="E95"/>
      <c r="F95"/>
      <c r="G95"/>
      <c r="H95"/>
      <c r="I95"/>
      <c r="J95"/>
      <c r="K95"/>
      <c r="L95"/>
      <c r="M95" s="27"/>
      <c r="N95" s="27"/>
      <c r="O95" s="27"/>
      <c r="P95" s="27"/>
      <c r="Q95" s="27"/>
      <c r="R95" s="27"/>
    </row>
    <row r="96" spans="3:18" s="8" customFormat="1" x14ac:dyDescent="0.2">
      <c r="C96"/>
      <c r="D96"/>
      <c r="E96"/>
      <c r="F96"/>
      <c r="G96"/>
      <c r="H96"/>
      <c r="I96"/>
      <c r="J96"/>
      <c r="K96"/>
      <c r="L96"/>
      <c r="M96" s="27"/>
      <c r="N96" s="27"/>
      <c r="O96" s="27"/>
      <c r="P96" s="27"/>
      <c r="Q96" s="27"/>
      <c r="R96" s="27"/>
    </row>
    <row r="97" spans="3:18" s="8" customFormat="1" x14ac:dyDescent="0.2">
      <c r="C97"/>
      <c r="D97"/>
      <c r="E97"/>
      <c r="F97"/>
      <c r="G97"/>
      <c r="H97"/>
      <c r="I97"/>
      <c r="J97"/>
      <c r="K97"/>
      <c r="L97"/>
      <c r="M97" s="27"/>
      <c r="N97" s="27"/>
      <c r="O97" s="27"/>
      <c r="P97" s="27"/>
      <c r="Q97" s="27"/>
      <c r="R97" s="27"/>
    </row>
    <row r="98" spans="3:18" s="8" customFormat="1" x14ac:dyDescent="0.2">
      <c r="C98"/>
      <c r="D98"/>
      <c r="E98"/>
      <c r="F98"/>
      <c r="G98"/>
      <c r="H98"/>
      <c r="I98"/>
      <c r="J98"/>
      <c r="K98"/>
      <c r="L98"/>
      <c r="M98" s="27"/>
      <c r="N98" s="27"/>
      <c r="O98" s="27"/>
      <c r="P98" s="27"/>
      <c r="Q98" s="27"/>
      <c r="R98" s="27"/>
    </row>
    <row r="99" spans="3:18" s="8" customFormat="1" x14ac:dyDescent="0.2">
      <c r="C99"/>
      <c r="D99"/>
      <c r="E99"/>
      <c r="F99"/>
      <c r="G99"/>
      <c r="H99"/>
      <c r="I99"/>
      <c r="J99"/>
      <c r="K99"/>
      <c r="L99"/>
      <c r="M99" s="27"/>
      <c r="N99" s="27"/>
      <c r="O99" s="27"/>
      <c r="P99" s="27"/>
      <c r="Q99" s="27"/>
      <c r="R99" s="27"/>
    </row>
    <row r="100" spans="3:18" s="8" customFormat="1" x14ac:dyDescent="0.2">
      <c r="C100"/>
      <c r="D100"/>
      <c r="E100"/>
      <c r="F100"/>
      <c r="G100"/>
      <c r="H100"/>
      <c r="I100"/>
      <c r="J100"/>
      <c r="K100"/>
      <c r="L100"/>
      <c r="M100" s="27"/>
      <c r="N100" s="27"/>
      <c r="O100" s="27"/>
      <c r="P100" s="27"/>
      <c r="Q100" s="27"/>
      <c r="R100" s="27"/>
    </row>
    <row r="101" spans="3:18" s="8" customFormat="1" x14ac:dyDescent="0.2">
      <c r="C101"/>
      <c r="D101"/>
      <c r="E101"/>
      <c r="F101"/>
      <c r="G101"/>
      <c r="H101"/>
      <c r="I101"/>
      <c r="J101"/>
      <c r="K101"/>
      <c r="L101"/>
      <c r="M101" s="27"/>
      <c r="N101" s="27"/>
      <c r="O101" s="27"/>
      <c r="P101" s="27"/>
      <c r="Q101" s="27"/>
      <c r="R101" s="27"/>
    </row>
    <row r="102" spans="3:18" s="8" customFormat="1" x14ac:dyDescent="0.2">
      <c r="C102"/>
      <c r="D102"/>
      <c r="E102"/>
      <c r="F102"/>
      <c r="G102"/>
      <c r="H102"/>
      <c r="I102"/>
      <c r="J102"/>
      <c r="K102"/>
      <c r="L102"/>
      <c r="M102" s="27"/>
      <c r="N102" s="27"/>
      <c r="O102" s="27"/>
      <c r="P102" s="27"/>
      <c r="Q102" s="27"/>
      <c r="R102" s="27"/>
    </row>
    <row r="103" spans="3:18" s="8" customFormat="1" x14ac:dyDescent="0.2">
      <c r="C103"/>
      <c r="D103"/>
      <c r="E103"/>
      <c r="F103"/>
      <c r="G103"/>
      <c r="H103"/>
      <c r="I103"/>
      <c r="J103"/>
      <c r="K103"/>
      <c r="L103"/>
      <c r="M103" s="27"/>
      <c r="N103" s="27"/>
      <c r="O103" s="27"/>
      <c r="P103" s="27"/>
      <c r="Q103" s="27"/>
      <c r="R103" s="27"/>
    </row>
    <row r="104" spans="3:18" s="8" customFormat="1" x14ac:dyDescent="0.2">
      <c r="C104"/>
      <c r="D104"/>
      <c r="E104"/>
      <c r="F104"/>
      <c r="G104"/>
      <c r="H104"/>
      <c r="I104"/>
      <c r="J104"/>
      <c r="K104"/>
      <c r="L104"/>
      <c r="M104" s="27"/>
      <c r="N104" s="27"/>
      <c r="O104" s="27"/>
      <c r="P104" s="27"/>
      <c r="Q104" s="27"/>
      <c r="R104" s="27"/>
    </row>
    <row r="105" spans="3:18" s="8" customFormat="1" x14ac:dyDescent="0.2">
      <c r="C105"/>
      <c r="D105"/>
      <c r="E105"/>
      <c r="F105"/>
      <c r="G105"/>
      <c r="H105"/>
      <c r="I105"/>
      <c r="J105"/>
      <c r="K105"/>
      <c r="L105"/>
      <c r="M105" s="27"/>
      <c r="N105" s="27"/>
      <c r="O105" s="27"/>
      <c r="P105" s="27"/>
      <c r="Q105" s="27"/>
      <c r="R105" s="27"/>
    </row>
    <row r="106" spans="3:18" s="8" customFormat="1" x14ac:dyDescent="0.2">
      <c r="C106"/>
      <c r="D106"/>
      <c r="E106"/>
      <c r="F106"/>
      <c r="G106"/>
      <c r="H106"/>
      <c r="I106"/>
      <c r="J106"/>
      <c r="K106"/>
      <c r="L106"/>
      <c r="M106" s="27"/>
      <c r="N106" s="27"/>
      <c r="O106" s="27"/>
      <c r="P106" s="27"/>
      <c r="Q106" s="27"/>
      <c r="R106" s="27"/>
    </row>
    <row r="107" spans="3:18" s="8" customFormat="1" x14ac:dyDescent="0.2">
      <c r="C107"/>
      <c r="D107"/>
      <c r="E107"/>
      <c r="F107"/>
      <c r="G107"/>
      <c r="H107"/>
      <c r="I107"/>
      <c r="J107"/>
      <c r="K107"/>
      <c r="L107"/>
      <c r="M107" s="27"/>
      <c r="N107" s="27"/>
      <c r="O107" s="27"/>
      <c r="P107" s="27"/>
      <c r="Q107" s="27"/>
      <c r="R107" s="27"/>
    </row>
    <row r="108" spans="3:18" s="8" customFormat="1" x14ac:dyDescent="0.2">
      <c r="C108"/>
      <c r="D108"/>
      <c r="E108"/>
      <c r="F108"/>
      <c r="G108"/>
      <c r="H108"/>
      <c r="I108"/>
      <c r="J108"/>
      <c r="K108"/>
      <c r="L108"/>
      <c r="M108" s="27"/>
      <c r="N108" s="27"/>
      <c r="O108" s="27"/>
      <c r="P108" s="27"/>
      <c r="Q108" s="27"/>
      <c r="R108" s="27"/>
    </row>
    <row r="109" spans="3:18" s="8" customFormat="1" x14ac:dyDescent="0.2">
      <c r="C109"/>
      <c r="D109"/>
      <c r="E109"/>
      <c r="F109"/>
      <c r="G109"/>
      <c r="H109"/>
      <c r="I109"/>
      <c r="J109"/>
      <c r="K109"/>
      <c r="L109"/>
      <c r="M109" s="27"/>
      <c r="N109" s="27"/>
      <c r="O109" s="27"/>
      <c r="P109" s="27"/>
      <c r="Q109" s="27"/>
      <c r="R109" s="27"/>
    </row>
    <row r="110" spans="3:18" s="8" customFormat="1" x14ac:dyDescent="0.2">
      <c r="C110"/>
      <c r="D110"/>
      <c r="E110"/>
      <c r="F110"/>
      <c r="G110"/>
      <c r="H110"/>
      <c r="I110"/>
      <c r="J110"/>
      <c r="K110"/>
      <c r="L110"/>
      <c r="M110" s="27"/>
      <c r="N110" s="27"/>
      <c r="O110" s="27"/>
      <c r="P110" s="27"/>
      <c r="Q110" s="27"/>
      <c r="R110" s="27"/>
    </row>
    <row r="111" spans="3:18" s="8" customFormat="1" x14ac:dyDescent="0.2">
      <c r="C111"/>
      <c r="D111"/>
      <c r="E111"/>
      <c r="F111"/>
      <c r="G111"/>
      <c r="H111"/>
      <c r="I111"/>
      <c r="J111"/>
      <c r="K111"/>
      <c r="L111"/>
      <c r="M111" s="27"/>
      <c r="N111" s="27"/>
      <c r="O111" s="27"/>
      <c r="P111" s="27"/>
      <c r="Q111" s="27"/>
      <c r="R111" s="27"/>
    </row>
    <row r="112" spans="3:18" s="8" customFormat="1" x14ac:dyDescent="0.2">
      <c r="C112"/>
      <c r="D112"/>
      <c r="E112"/>
      <c r="F112"/>
      <c r="G112"/>
      <c r="H112"/>
      <c r="I112"/>
      <c r="J112"/>
      <c r="K112"/>
      <c r="L112"/>
      <c r="M112" s="27"/>
      <c r="N112" s="27"/>
      <c r="O112" s="27"/>
      <c r="P112" s="27"/>
      <c r="Q112" s="27"/>
      <c r="R112" s="27"/>
    </row>
    <row r="113" spans="3:18" s="8" customFormat="1" x14ac:dyDescent="0.2">
      <c r="C113"/>
      <c r="D113"/>
      <c r="E113"/>
      <c r="F113"/>
      <c r="G113"/>
      <c r="H113"/>
      <c r="I113"/>
      <c r="J113"/>
      <c r="K113"/>
      <c r="L113"/>
      <c r="M113" s="27"/>
      <c r="N113" s="27"/>
      <c r="O113" s="27"/>
      <c r="P113" s="27"/>
      <c r="Q113" s="27"/>
      <c r="R113" s="27"/>
    </row>
    <row r="114" spans="3:18" s="8" customFormat="1" x14ac:dyDescent="0.2">
      <c r="C114"/>
      <c r="D114"/>
      <c r="E114"/>
      <c r="F114"/>
      <c r="G114"/>
      <c r="H114"/>
      <c r="I114"/>
      <c r="J114"/>
      <c r="K114"/>
      <c r="L114"/>
      <c r="M114" s="27"/>
      <c r="N114" s="27"/>
      <c r="O114" s="27"/>
      <c r="P114" s="27"/>
      <c r="Q114" s="27"/>
      <c r="R114" s="27"/>
    </row>
    <row r="115" spans="3:18" s="8" customFormat="1" x14ac:dyDescent="0.2">
      <c r="C115"/>
      <c r="D115"/>
      <c r="E115"/>
      <c r="F115"/>
      <c r="G115"/>
      <c r="H115"/>
      <c r="I115"/>
      <c r="J115"/>
      <c r="K115"/>
      <c r="L115"/>
      <c r="M115" s="27"/>
      <c r="N115" s="27"/>
      <c r="O115" s="27"/>
      <c r="P115" s="27"/>
      <c r="Q115" s="27"/>
      <c r="R115" s="27"/>
    </row>
    <row r="116" spans="3:18" s="8" customFormat="1" x14ac:dyDescent="0.2">
      <c r="C116"/>
      <c r="D116"/>
      <c r="E116"/>
      <c r="F116"/>
      <c r="G116"/>
      <c r="H116"/>
      <c r="I116"/>
      <c r="J116"/>
      <c r="K116"/>
      <c r="L116"/>
      <c r="M116" s="27"/>
      <c r="N116" s="27"/>
      <c r="O116" s="27"/>
      <c r="P116" s="27"/>
      <c r="Q116" s="27"/>
      <c r="R116" s="27"/>
    </row>
    <row r="117" spans="3:18" s="8" customFormat="1" x14ac:dyDescent="0.2">
      <c r="C117"/>
      <c r="D117"/>
      <c r="E117"/>
      <c r="F117"/>
      <c r="G117"/>
      <c r="H117"/>
      <c r="I117"/>
      <c r="J117"/>
      <c r="K117"/>
      <c r="L117"/>
      <c r="M117" s="27"/>
      <c r="N117" s="27"/>
      <c r="O117" s="27"/>
      <c r="P117" s="27"/>
      <c r="Q117" s="27"/>
      <c r="R117" s="27"/>
    </row>
    <row r="118" spans="3:18" s="8" customFormat="1" x14ac:dyDescent="0.2">
      <c r="C118"/>
      <c r="D118"/>
      <c r="E118"/>
      <c r="F118"/>
      <c r="G118"/>
      <c r="H118"/>
      <c r="I118"/>
      <c r="J118"/>
      <c r="K118"/>
      <c r="L118"/>
      <c r="M118" s="27"/>
      <c r="N118" s="27"/>
      <c r="O118" s="27"/>
      <c r="P118" s="27"/>
      <c r="Q118" s="27"/>
      <c r="R118" s="27"/>
    </row>
    <row r="119" spans="3:18" s="8" customFormat="1" x14ac:dyDescent="0.2">
      <c r="C119"/>
      <c r="D119"/>
      <c r="E119"/>
      <c r="F119"/>
      <c r="G119"/>
      <c r="H119"/>
      <c r="I119"/>
      <c r="J119"/>
      <c r="K119"/>
      <c r="L119"/>
      <c r="M119" s="27"/>
      <c r="N119" s="27"/>
      <c r="O119" s="27"/>
      <c r="P119" s="27"/>
      <c r="Q119" s="27"/>
      <c r="R119" s="27"/>
    </row>
    <row r="120" spans="3:18" s="8" customFormat="1" x14ac:dyDescent="0.2">
      <c r="C120"/>
      <c r="D120"/>
      <c r="E120"/>
      <c r="F120"/>
      <c r="G120"/>
      <c r="H120"/>
      <c r="I120"/>
      <c r="J120"/>
      <c r="K120"/>
      <c r="L120"/>
      <c r="M120" s="27"/>
      <c r="N120" s="27"/>
      <c r="O120" s="27"/>
      <c r="P120" s="27"/>
      <c r="Q120" s="27"/>
      <c r="R120" s="27"/>
    </row>
    <row r="121" spans="3:18" s="8" customFormat="1" x14ac:dyDescent="0.2">
      <c r="C121"/>
      <c r="D121"/>
      <c r="E121"/>
      <c r="F121"/>
      <c r="G121"/>
      <c r="H121"/>
      <c r="I121"/>
      <c r="J121"/>
      <c r="K121"/>
      <c r="L121"/>
      <c r="M121" s="27"/>
      <c r="N121" s="27"/>
      <c r="O121" s="27"/>
      <c r="P121" s="27"/>
      <c r="Q121" s="27"/>
      <c r="R121" s="27"/>
    </row>
    <row r="122" spans="3:18" s="8" customFormat="1" x14ac:dyDescent="0.2">
      <c r="C122"/>
      <c r="D122"/>
      <c r="E122"/>
      <c r="F122"/>
      <c r="G122"/>
      <c r="H122"/>
      <c r="I122"/>
      <c r="J122"/>
      <c r="K122"/>
      <c r="L122"/>
      <c r="M122" s="27"/>
      <c r="N122" s="27"/>
      <c r="O122" s="27"/>
      <c r="P122" s="27"/>
      <c r="Q122" s="27"/>
      <c r="R122" s="27"/>
    </row>
    <row r="123" spans="3:18" s="8" customFormat="1" x14ac:dyDescent="0.2">
      <c r="C123"/>
      <c r="D123"/>
      <c r="E123"/>
      <c r="F123"/>
      <c r="G123"/>
      <c r="H123"/>
      <c r="I123"/>
      <c r="J123"/>
      <c r="K123"/>
      <c r="L123"/>
      <c r="M123" s="27"/>
      <c r="N123" s="27"/>
      <c r="O123" s="27"/>
      <c r="P123" s="27"/>
      <c r="Q123" s="27"/>
      <c r="R123" s="27"/>
    </row>
    <row r="124" spans="3:18" s="8" customFormat="1" x14ac:dyDescent="0.2">
      <c r="C124"/>
      <c r="D124"/>
      <c r="E124"/>
      <c r="F124"/>
      <c r="G124"/>
      <c r="H124"/>
      <c r="I124"/>
      <c r="J124"/>
      <c r="K124"/>
      <c r="L124"/>
      <c r="M124" s="27"/>
      <c r="N124" s="27"/>
      <c r="O124" s="27"/>
      <c r="P124" s="27"/>
      <c r="Q124" s="27"/>
      <c r="R124" s="27"/>
    </row>
    <row r="125" spans="3:18" s="8" customFormat="1" x14ac:dyDescent="0.2">
      <c r="C125"/>
      <c r="D125"/>
      <c r="E125"/>
      <c r="F125"/>
      <c r="G125"/>
      <c r="H125"/>
      <c r="I125"/>
      <c r="J125"/>
      <c r="K125"/>
      <c r="L125"/>
      <c r="M125" s="27"/>
      <c r="N125" s="27"/>
      <c r="O125" s="27"/>
      <c r="P125" s="27"/>
      <c r="Q125" s="27"/>
      <c r="R125" s="27"/>
    </row>
    <row r="126" spans="3:18" s="8" customFormat="1" x14ac:dyDescent="0.2">
      <c r="C126"/>
      <c r="D126"/>
      <c r="E126"/>
      <c r="F126"/>
      <c r="G126"/>
      <c r="H126"/>
      <c r="I126"/>
      <c r="J126"/>
      <c r="K126"/>
      <c r="L126"/>
      <c r="M126" s="27"/>
      <c r="N126" s="27"/>
      <c r="O126" s="27"/>
      <c r="P126" s="27"/>
      <c r="Q126" s="27"/>
      <c r="R126" s="27"/>
    </row>
    <row r="127" spans="3:18" s="8" customFormat="1" x14ac:dyDescent="0.2">
      <c r="C127"/>
      <c r="D127"/>
      <c r="E127"/>
      <c r="F127"/>
      <c r="G127"/>
      <c r="H127"/>
      <c r="I127"/>
      <c r="J127"/>
      <c r="K127"/>
      <c r="L127"/>
      <c r="M127" s="27"/>
      <c r="N127" s="27"/>
      <c r="O127" s="27"/>
      <c r="P127" s="27"/>
      <c r="Q127" s="27"/>
      <c r="R127" s="27"/>
    </row>
    <row r="128" spans="3:18" s="8" customFormat="1" x14ac:dyDescent="0.2">
      <c r="C128"/>
      <c r="D128"/>
      <c r="E128"/>
      <c r="F128"/>
      <c r="G128"/>
      <c r="H128"/>
      <c r="I128"/>
      <c r="J128"/>
      <c r="K128"/>
      <c r="L128"/>
      <c r="M128" s="27"/>
      <c r="N128" s="27"/>
      <c r="O128" s="27"/>
      <c r="P128" s="27"/>
      <c r="Q128" s="27"/>
      <c r="R128" s="27"/>
    </row>
    <row r="129" spans="3:18" s="8" customFormat="1" x14ac:dyDescent="0.2">
      <c r="C129"/>
      <c r="D129"/>
      <c r="E129"/>
      <c r="F129"/>
      <c r="G129"/>
      <c r="H129"/>
      <c r="I129"/>
      <c r="J129"/>
      <c r="K129"/>
      <c r="L129"/>
      <c r="M129" s="27"/>
      <c r="N129" s="27"/>
      <c r="O129" s="27"/>
      <c r="P129" s="27"/>
      <c r="Q129" s="27"/>
      <c r="R129" s="27"/>
    </row>
    <row r="130" spans="3:18" s="8" customFormat="1" x14ac:dyDescent="0.2">
      <c r="C130"/>
      <c r="D130"/>
      <c r="E130"/>
      <c r="F130"/>
      <c r="G130"/>
      <c r="H130"/>
      <c r="I130"/>
      <c r="J130"/>
      <c r="K130"/>
      <c r="L130"/>
      <c r="M130" s="27"/>
      <c r="N130" s="27"/>
      <c r="O130" s="27"/>
      <c r="P130" s="27"/>
      <c r="Q130" s="27"/>
      <c r="R130" s="27"/>
    </row>
    <row r="131" spans="3:18" s="8" customFormat="1" x14ac:dyDescent="0.2">
      <c r="C131"/>
      <c r="D131"/>
      <c r="E131"/>
      <c r="F131"/>
      <c r="G131"/>
      <c r="H131"/>
      <c r="I131"/>
      <c r="J131"/>
      <c r="K131"/>
      <c r="L131"/>
      <c r="M131" s="27"/>
      <c r="N131" s="27"/>
      <c r="O131" s="27"/>
      <c r="P131" s="27"/>
      <c r="Q131" s="27"/>
      <c r="R131" s="27"/>
    </row>
    <row r="132" spans="3:18" s="8" customFormat="1" x14ac:dyDescent="0.2">
      <c r="C132"/>
      <c r="D132"/>
      <c r="E132"/>
      <c r="F132"/>
      <c r="G132"/>
      <c r="H132"/>
      <c r="I132"/>
      <c r="J132"/>
      <c r="K132"/>
      <c r="L132"/>
      <c r="M132" s="27"/>
      <c r="N132" s="27"/>
      <c r="O132" s="27"/>
      <c r="P132" s="27"/>
      <c r="Q132" s="27"/>
      <c r="R132" s="27"/>
    </row>
    <row r="133" spans="3:18" s="8" customFormat="1" x14ac:dyDescent="0.2">
      <c r="C133"/>
      <c r="D133"/>
      <c r="E133"/>
      <c r="F133"/>
      <c r="G133"/>
      <c r="H133"/>
      <c r="I133"/>
      <c r="J133"/>
      <c r="K133"/>
      <c r="L133"/>
      <c r="M133" s="27"/>
      <c r="N133" s="27"/>
      <c r="O133" s="27"/>
      <c r="P133" s="27"/>
      <c r="Q133" s="27"/>
      <c r="R133" s="27"/>
    </row>
    <row r="134" spans="3:18" s="8" customFormat="1" x14ac:dyDescent="0.2">
      <c r="C134"/>
      <c r="D134"/>
      <c r="E134"/>
      <c r="F134"/>
      <c r="G134"/>
      <c r="H134"/>
      <c r="I134"/>
      <c r="J134"/>
      <c r="K134"/>
      <c r="L134"/>
      <c r="M134" s="27"/>
      <c r="N134" s="27"/>
      <c r="O134" s="27"/>
      <c r="P134" s="27"/>
      <c r="Q134" s="27"/>
      <c r="R134" s="27"/>
    </row>
    <row r="135" spans="3:18" s="8" customFormat="1" x14ac:dyDescent="0.2">
      <c r="C135"/>
      <c r="D135"/>
      <c r="E135"/>
      <c r="F135"/>
      <c r="G135"/>
      <c r="H135"/>
      <c r="I135"/>
      <c r="J135"/>
      <c r="K135"/>
      <c r="L135"/>
      <c r="M135" s="27"/>
      <c r="N135" s="27"/>
      <c r="O135" s="27"/>
      <c r="P135" s="27"/>
      <c r="Q135" s="27"/>
      <c r="R135" s="27"/>
    </row>
    <row r="136" spans="3:18" s="8" customFormat="1" x14ac:dyDescent="0.2">
      <c r="C136"/>
      <c r="D136"/>
      <c r="E136"/>
      <c r="F136"/>
      <c r="G136"/>
      <c r="H136"/>
      <c r="I136"/>
      <c r="J136"/>
      <c r="K136"/>
      <c r="L136"/>
      <c r="M136" s="27"/>
      <c r="N136" s="27"/>
      <c r="O136" s="27"/>
      <c r="P136" s="27"/>
      <c r="Q136" s="27"/>
      <c r="R136" s="27"/>
    </row>
    <row r="137" spans="3:18" s="8" customFormat="1" x14ac:dyDescent="0.2">
      <c r="C137"/>
      <c r="D137"/>
      <c r="E137"/>
      <c r="F137"/>
      <c r="G137"/>
      <c r="H137"/>
      <c r="I137"/>
      <c r="J137"/>
      <c r="K137"/>
      <c r="L137"/>
      <c r="M137" s="27"/>
      <c r="N137" s="27"/>
      <c r="O137" s="27"/>
      <c r="P137" s="27"/>
      <c r="Q137" s="27"/>
      <c r="R137" s="27"/>
    </row>
    <row r="138" spans="3:18" s="8" customFormat="1" x14ac:dyDescent="0.2">
      <c r="C138"/>
      <c r="D138"/>
      <c r="E138"/>
      <c r="F138"/>
      <c r="G138"/>
      <c r="H138"/>
      <c r="I138"/>
      <c r="J138"/>
      <c r="K138"/>
      <c r="L138"/>
      <c r="M138" s="27"/>
      <c r="N138" s="27"/>
      <c r="O138" s="27"/>
      <c r="P138" s="27"/>
      <c r="Q138" s="27"/>
      <c r="R138" s="27"/>
    </row>
    <row r="139" spans="3:18" s="8" customFormat="1" x14ac:dyDescent="0.2">
      <c r="C139"/>
      <c r="D139"/>
      <c r="E139"/>
      <c r="F139"/>
      <c r="G139"/>
      <c r="H139"/>
      <c r="I139"/>
      <c r="J139"/>
      <c r="K139"/>
      <c r="L139"/>
      <c r="M139" s="27"/>
      <c r="N139" s="27"/>
      <c r="O139" s="27"/>
      <c r="P139" s="27"/>
      <c r="Q139" s="27"/>
      <c r="R139" s="27"/>
    </row>
    <row r="140" spans="3:18" s="8" customFormat="1" x14ac:dyDescent="0.2">
      <c r="C140"/>
      <c r="D140"/>
      <c r="E140"/>
      <c r="F140"/>
      <c r="G140"/>
      <c r="H140"/>
      <c r="I140"/>
      <c r="J140"/>
      <c r="K140"/>
      <c r="L140"/>
      <c r="M140" s="27"/>
      <c r="N140" s="27"/>
      <c r="O140" s="27"/>
      <c r="P140" s="27"/>
      <c r="Q140" s="27"/>
      <c r="R140" s="27"/>
    </row>
    <row r="141" spans="3:18" s="8" customFormat="1" x14ac:dyDescent="0.2">
      <c r="C141"/>
      <c r="D141"/>
      <c r="E141"/>
      <c r="F141"/>
      <c r="G141"/>
      <c r="H141"/>
      <c r="I141"/>
      <c r="J141"/>
      <c r="K141"/>
      <c r="L141"/>
      <c r="M141" s="27"/>
      <c r="N141" s="27"/>
      <c r="O141" s="27"/>
      <c r="P141" s="27"/>
      <c r="Q141" s="27"/>
      <c r="R141" s="27"/>
    </row>
    <row r="142" spans="3:18" s="8" customFormat="1" x14ac:dyDescent="0.2">
      <c r="C142"/>
      <c r="D142"/>
      <c r="E142"/>
      <c r="F142"/>
      <c r="G142"/>
      <c r="H142"/>
      <c r="I142"/>
      <c r="J142"/>
      <c r="K142"/>
      <c r="L142"/>
      <c r="M142" s="27"/>
      <c r="N142" s="27"/>
      <c r="O142" s="27"/>
      <c r="P142" s="27"/>
      <c r="Q142" s="27"/>
      <c r="R142" s="27"/>
    </row>
    <row r="143" spans="3:18" s="8" customFormat="1" x14ac:dyDescent="0.2">
      <c r="C143"/>
      <c r="D143"/>
      <c r="E143"/>
      <c r="F143"/>
      <c r="G143"/>
      <c r="H143"/>
      <c r="I143"/>
      <c r="J143"/>
      <c r="K143"/>
      <c r="L143"/>
      <c r="M143" s="27"/>
      <c r="N143" s="27"/>
      <c r="O143" s="27"/>
      <c r="P143" s="27"/>
      <c r="Q143" s="27"/>
      <c r="R143" s="27"/>
    </row>
    <row r="144" spans="3:18" s="8" customFormat="1" x14ac:dyDescent="0.2">
      <c r="C144"/>
      <c r="D144"/>
      <c r="E144"/>
      <c r="F144"/>
      <c r="G144"/>
      <c r="H144"/>
      <c r="I144"/>
      <c r="J144"/>
      <c r="K144"/>
      <c r="L144"/>
      <c r="M144" s="27"/>
      <c r="N144" s="27"/>
      <c r="O144" s="27"/>
      <c r="P144" s="27"/>
      <c r="Q144" s="27"/>
      <c r="R144" s="27"/>
    </row>
    <row r="145" spans="3:18" s="8" customFormat="1" x14ac:dyDescent="0.2">
      <c r="C145"/>
      <c r="D145"/>
      <c r="E145"/>
      <c r="F145"/>
      <c r="G145"/>
      <c r="H145"/>
      <c r="I145"/>
      <c r="J145"/>
      <c r="K145"/>
      <c r="L145"/>
      <c r="M145" s="27"/>
      <c r="N145" s="27"/>
      <c r="O145" s="27"/>
      <c r="P145" s="27"/>
      <c r="Q145" s="27"/>
      <c r="R145" s="27"/>
    </row>
    <row r="146" spans="3:18" s="8" customFormat="1" x14ac:dyDescent="0.2">
      <c r="C146"/>
      <c r="D146"/>
      <c r="E146"/>
      <c r="F146"/>
      <c r="G146"/>
      <c r="H146"/>
      <c r="I146"/>
      <c r="J146"/>
      <c r="K146"/>
      <c r="L146"/>
      <c r="M146" s="27"/>
      <c r="N146" s="27"/>
      <c r="O146" s="27"/>
      <c r="P146" s="27"/>
      <c r="Q146" s="27"/>
      <c r="R146" s="27"/>
    </row>
    <row r="147" spans="3:18" s="8" customFormat="1" x14ac:dyDescent="0.2">
      <c r="C147"/>
      <c r="D147"/>
      <c r="E147"/>
      <c r="F147"/>
      <c r="G147"/>
      <c r="H147"/>
      <c r="I147"/>
      <c r="J147"/>
      <c r="K147"/>
      <c r="L147"/>
      <c r="M147" s="27"/>
      <c r="N147" s="27"/>
      <c r="O147" s="27"/>
      <c r="P147" s="27"/>
      <c r="Q147" s="27"/>
      <c r="R147" s="27"/>
    </row>
    <row r="148" spans="3:18" s="8" customFormat="1" x14ac:dyDescent="0.2">
      <c r="C148"/>
      <c r="D148"/>
      <c r="E148"/>
      <c r="F148"/>
      <c r="G148"/>
      <c r="H148"/>
      <c r="I148"/>
      <c r="J148"/>
      <c r="K148"/>
      <c r="L148"/>
      <c r="M148" s="27"/>
      <c r="N148" s="27"/>
      <c r="O148" s="27"/>
      <c r="P148" s="27"/>
      <c r="Q148" s="27"/>
      <c r="R148" s="27"/>
    </row>
    <row r="149" spans="3:18" s="8" customFormat="1" x14ac:dyDescent="0.2">
      <c r="C149"/>
      <c r="D149"/>
      <c r="E149"/>
      <c r="F149"/>
      <c r="G149"/>
      <c r="H149"/>
      <c r="I149"/>
      <c r="J149"/>
      <c r="K149"/>
      <c r="L149"/>
      <c r="M149" s="27"/>
      <c r="N149" s="27"/>
      <c r="O149" s="27"/>
      <c r="P149" s="27"/>
      <c r="Q149" s="27"/>
      <c r="R149" s="27"/>
    </row>
    <row r="150" spans="3:18" s="8" customFormat="1" x14ac:dyDescent="0.2">
      <c r="C150"/>
      <c r="D150"/>
      <c r="E150"/>
      <c r="F150"/>
      <c r="G150"/>
      <c r="H150"/>
      <c r="I150"/>
      <c r="J150"/>
      <c r="K150"/>
      <c r="L150"/>
      <c r="M150" s="27"/>
      <c r="N150" s="27"/>
      <c r="O150" s="27"/>
      <c r="P150" s="27"/>
      <c r="Q150" s="27"/>
      <c r="R150" s="27"/>
    </row>
    <row r="151" spans="3:18" s="8" customFormat="1" x14ac:dyDescent="0.2">
      <c r="C151"/>
      <c r="D151"/>
      <c r="E151"/>
      <c r="F151"/>
      <c r="G151"/>
      <c r="H151"/>
      <c r="I151"/>
      <c r="J151"/>
      <c r="K151"/>
      <c r="L151"/>
      <c r="M151" s="27"/>
      <c r="N151" s="27"/>
      <c r="O151" s="27"/>
      <c r="P151" s="27"/>
      <c r="Q151" s="27"/>
      <c r="R151" s="27"/>
    </row>
    <row r="152" spans="3:18" s="8" customFormat="1" x14ac:dyDescent="0.2">
      <c r="C152"/>
      <c r="D152"/>
      <c r="E152"/>
      <c r="F152"/>
      <c r="G152"/>
      <c r="H152"/>
      <c r="I152"/>
      <c r="J152"/>
      <c r="K152"/>
      <c r="L152"/>
      <c r="M152" s="27"/>
      <c r="N152" s="27"/>
      <c r="O152" s="27"/>
      <c r="P152" s="27"/>
      <c r="Q152" s="27"/>
      <c r="R152" s="27"/>
    </row>
    <row r="153" spans="3:18" s="8" customFormat="1" x14ac:dyDescent="0.2">
      <c r="C153"/>
      <c r="D153"/>
      <c r="E153"/>
      <c r="F153"/>
      <c r="G153"/>
      <c r="H153"/>
      <c r="I153"/>
      <c r="J153"/>
      <c r="K153"/>
      <c r="L153"/>
      <c r="M153" s="27"/>
      <c r="N153" s="27"/>
      <c r="O153" s="27"/>
      <c r="P153" s="27"/>
      <c r="Q153" s="27"/>
      <c r="R153" s="27"/>
    </row>
    <row r="154" spans="3:18" s="8" customFormat="1" x14ac:dyDescent="0.2">
      <c r="C154"/>
      <c r="D154"/>
      <c r="E154"/>
      <c r="F154"/>
      <c r="G154"/>
      <c r="H154"/>
      <c r="I154"/>
      <c r="J154"/>
      <c r="K154"/>
      <c r="L154"/>
      <c r="M154" s="27"/>
      <c r="N154" s="27"/>
      <c r="O154" s="27"/>
      <c r="P154" s="27"/>
      <c r="Q154" s="27"/>
      <c r="R154" s="27"/>
    </row>
    <row r="155" spans="3:18" s="8" customFormat="1" x14ac:dyDescent="0.2">
      <c r="C155"/>
      <c r="D155"/>
      <c r="E155"/>
      <c r="F155"/>
      <c r="G155"/>
      <c r="H155"/>
      <c r="I155"/>
      <c r="J155"/>
      <c r="K155"/>
      <c r="L155"/>
      <c r="M155" s="27"/>
      <c r="N155" s="27"/>
      <c r="O155" s="27"/>
      <c r="P155" s="27"/>
      <c r="Q155" s="27"/>
      <c r="R155" s="27"/>
    </row>
    <row r="156" spans="3:18" s="8" customFormat="1" x14ac:dyDescent="0.2">
      <c r="C156"/>
      <c r="D156"/>
      <c r="E156"/>
      <c r="F156"/>
      <c r="G156"/>
      <c r="H156"/>
      <c r="I156"/>
      <c r="J156"/>
      <c r="K156"/>
      <c r="L156"/>
      <c r="M156" s="27"/>
      <c r="N156" s="27"/>
      <c r="O156" s="27"/>
      <c r="P156" s="27"/>
      <c r="Q156" s="27"/>
      <c r="R156" s="27"/>
    </row>
    <row r="157" spans="3:18" s="8" customFormat="1" x14ac:dyDescent="0.2">
      <c r="C157"/>
      <c r="D157"/>
      <c r="E157"/>
      <c r="F157"/>
      <c r="G157"/>
      <c r="H157"/>
      <c r="I157"/>
      <c r="J157"/>
      <c r="K157"/>
      <c r="L157"/>
      <c r="M157" s="27"/>
      <c r="N157" s="27"/>
      <c r="O157" s="27"/>
      <c r="P157" s="27"/>
      <c r="Q157" s="27"/>
      <c r="R157" s="27"/>
    </row>
    <row r="158" spans="3:18" s="8" customFormat="1" x14ac:dyDescent="0.2">
      <c r="C158"/>
      <c r="D158"/>
      <c r="E158"/>
      <c r="F158"/>
      <c r="G158"/>
      <c r="H158"/>
      <c r="I158"/>
      <c r="J158"/>
      <c r="K158"/>
      <c r="L158"/>
      <c r="M158" s="27"/>
      <c r="N158" s="27"/>
      <c r="O158" s="27"/>
      <c r="P158" s="27"/>
      <c r="Q158" s="27"/>
      <c r="R158" s="27"/>
    </row>
    <row r="159" spans="3:18" s="8" customFormat="1" x14ac:dyDescent="0.2">
      <c r="C159"/>
      <c r="D159"/>
      <c r="E159"/>
      <c r="F159"/>
      <c r="G159"/>
      <c r="H159"/>
      <c r="I159"/>
      <c r="J159"/>
      <c r="K159"/>
      <c r="L159"/>
      <c r="M159" s="27"/>
      <c r="N159" s="27"/>
      <c r="O159" s="27"/>
      <c r="P159" s="27"/>
      <c r="Q159" s="27"/>
      <c r="R159" s="27"/>
    </row>
    <row r="160" spans="3:18" s="8" customFormat="1" x14ac:dyDescent="0.2">
      <c r="C160"/>
      <c r="D160"/>
      <c r="E160"/>
      <c r="F160"/>
      <c r="G160"/>
      <c r="H160"/>
      <c r="I160"/>
      <c r="J160"/>
      <c r="K160"/>
      <c r="L160"/>
      <c r="M160" s="27"/>
      <c r="N160" s="27"/>
      <c r="O160" s="27"/>
      <c r="P160" s="27"/>
      <c r="Q160" s="27"/>
      <c r="R160" s="27"/>
    </row>
    <row r="161" spans="3:18" s="8" customFormat="1" x14ac:dyDescent="0.2">
      <c r="C161"/>
      <c r="D161"/>
      <c r="E161"/>
      <c r="F161"/>
      <c r="G161"/>
      <c r="H161"/>
      <c r="I161"/>
      <c r="J161"/>
      <c r="K161"/>
      <c r="L161"/>
      <c r="M161" s="27"/>
      <c r="N161" s="27"/>
      <c r="O161" s="27"/>
      <c r="P161" s="27"/>
      <c r="Q161" s="27"/>
      <c r="R161" s="27"/>
    </row>
    <row r="162" spans="3:18" s="8" customFormat="1" x14ac:dyDescent="0.2">
      <c r="C162"/>
      <c r="D162"/>
      <c r="E162"/>
      <c r="F162"/>
      <c r="G162"/>
      <c r="H162"/>
      <c r="I162"/>
      <c r="J162"/>
      <c r="K162"/>
      <c r="L162"/>
      <c r="M162" s="27"/>
      <c r="N162" s="27"/>
      <c r="O162" s="27"/>
      <c r="P162" s="27"/>
      <c r="Q162" s="27"/>
      <c r="R162" s="27"/>
    </row>
    <row r="163" spans="3:18" s="8" customFormat="1" x14ac:dyDescent="0.2">
      <c r="C163"/>
      <c r="D163"/>
      <c r="E163"/>
      <c r="F163"/>
      <c r="G163"/>
      <c r="H163"/>
      <c r="I163"/>
      <c r="J163"/>
      <c r="K163"/>
      <c r="L163"/>
      <c r="M163" s="27"/>
      <c r="N163" s="27"/>
      <c r="O163" s="27"/>
      <c r="P163" s="27"/>
      <c r="Q163" s="27"/>
      <c r="R163" s="27"/>
    </row>
    <row r="164" spans="3:18" s="8" customFormat="1" x14ac:dyDescent="0.2">
      <c r="C164"/>
      <c r="D164"/>
      <c r="E164"/>
      <c r="F164"/>
      <c r="G164"/>
      <c r="H164"/>
      <c r="I164"/>
      <c r="J164"/>
      <c r="K164"/>
      <c r="L164"/>
      <c r="M164" s="27"/>
      <c r="N164" s="27"/>
      <c r="O164" s="27"/>
      <c r="P164" s="27"/>
      <c r="Q164" s="27"/>
      <c r="R164" s="27"/>
    </row>
    <row r="165" spans="3:18" s="8" customFormat="1" x14ac:dyDescent="0.2">
      <c r="C165"/>
      <c r="D165"/>
      <c r="E165"/>
      <c r="F165"/>
      <c r="G165"/>
      <c r="H165"/>
      <c r="I165"/>
      <c r="J165"/>
      <c r="K165"/>
      <c r="L165"/>
      <c r="M165" s="27"/>
      <c r="N165" s="27"/>
      <c r="O165" s="27"/>
      <c r="P165" s="27"/>
      <c r="Q165" s="27"/>
      <c r="R165" s="27"/>
    </row>
    <row r="166" spans="3:18" s="8" customFormat="1" x14ac:dyDescent="0.2">
      <c r="C166"/>
      <c r="D166"/>
      <c r="E166"/>
      <c r="F166"/>
      <c r="G166"/>
      <c r="H166"/>
      <c r="I166"/>
      <c r="J166"/>
      <c r="K166"/>
      <c r="L166"/>
      <c r="M166" s="27"/>
      <c r="N166" s="27"/>
      <c r="O166" s="27"/>
      <c r="P166" s="27"/>
      <c r="Q166" s="27"/>
      <c r="R166" s="27"/>
    </row>
    <row r="167" spans="3:18" s="8" customFormat="1" x14ac:dyDescent="0.2">
      <c r="C167"/>
      <c r="D167"/>
      <c r="E167"/>
      <c r="F167"/>
      <c r="G167"/>
      <c r="H167"/>
      <c r="I167"/>
      <c r="J167"/>
      <c r="K167"/>
      <c r="L167"/>
      <c r="M167" s="27"/>
      <c r="N167" s="27"/>
      <c r="O167" s="27"/>
      <c r="P167" s="27"/>
      <c r="Q167" s="27"/>
      <c r="R167" s="27"/>
    </row>
    <row r="168" spans="3:18" s="8" customFormat="1" x14ac:dyDescent="0.2">
      <c r="C168"/>
      <c r="D168"/>
      <c r="E168"/>
      <c r="F168"/>
      <c r="G168"/>
      <c r="H168"/>
      <c r="I168"/>
      <c r="J168"/>
      <c r="K168"/>
      <c r="L168"/>
      <c r="M168" s="27"/>
      <c r="N168" s="27"/>
      <c r="O168" s="27"/>
      <c r="P168" s="27"/>
      <c r="Q168" s="27"/>
      <c r="R168" s="27"/>
    </row>
    <row r="169" spans="3:18" s="8" customFormat="1" x14ac:dyDescent="0.2">
      <c r="C169"/>
      <c r="D169"/>
      <c r="E169"/>
      <c r="F169"/>
      <c r="G169"/>
      <c r="H169"/>
      <c r="I169"/>
      <c r="J169"/>
      <c r="K169"/>
      <c r="L169"/>
      <c r="M169" s="27"/>
      <c r="N169" s="27"/>
      <c r="O169" s="27"/>
      <c r="P169" s="27"/>
      <c r="Q169" s="27"/>
      <c r="R169" s="27"/>
    </row>
    <row r="170" spans="3:18" s="8" customFormat="1" x14ac:dyDescent="0.2">
      <c r="C170"/>
      <c r="D170"/>
      <c r="E170"/>
      <c r="F170"/>
      <c r="G170"/>
      <c r="H170"/>
      <c r="I170"/>
      <c r="J170"/>
      <c r="K170"/>
      <c r="L170"/>
      <c r="M170" s="27"/>
      <c r="N170" s="27"/>
      <c r="O170" s="27"/>
      <c r="P170" s="27"/>
      <c r="Q170" s="27"/>
      <c r="R170" s="27"/>
    </row>
    <row r="171" spans="3:18" s="8" customFormat="1" x14ac:dyDescent="0.2">
      <c r="C171"/>
      <c r="D171"/>
      <c r="E171"/>
      <c r="F171"/>
      <c r="G171"/>
      <c r="H171"/>
      <c r="I171"/>
      <c r="J171"/>
      <c r="K171"/>
      <c r="L171"/>
      <c r="M171" s="27"/>
      <c r="N171" s="27"/>
      <c r="O171" s="27"/>
      <c r="P171" s="27"/>
      <c r="Q171" s="27"/>
      <c r="R171" s="27"/>
    </row>
    <row r="172" spans="3:18" s="8" customFormat="1" x14ac:dyDescent="0.2">
      <c r="C172"/>
      <c r="D172"/>
      <c r="E172"/>
      <c r="F172"/>
      <c r="G172"/>
      <c r="H172"/>
      <c r="I172"/>
      <c r="J172"/>
      <c r="K172"/>
      <c r="L172"/>
      <c r="M172" s="27"/>
      <c r="N172" s="27"/>
      <c r="O172" s="27"/>
      <c r="P172" s="27"/>
      <c r="Q172" s="27"/>
      <c r="R172" s="27"/>
    </row>
    <row r="173" spans="3:18" s="8" customFormat="1" x14ac:dyDescent="0.2">
      <c r="C173"/>
      <c r="D173"/>
      <c r="E173"/>
      <c r="F173"/>
      <c r="G173"/>
      <c r="H173"/>
      <c r="I173"/>
      <c r="J173"/>
      <c r="K173"/>
      <c r="L173"/>
      <c r="M173" s="27"/>
      <c r="N173" s="27"/>
      <c r="O173" s="27"/>
      <c r="P173" s="27"/>
      <c r="Q173" s="27"/>
      <c r="R173" s="27"/>
    </row>
    <row r="174" spans="3:18" s="8" customFormat="1" x14ac:dyDescent="0.2">
      <c r="C174"/>
      <c r="D174"/>
      <c r="E174"/>
      <c r="F174"/>
      <c r="G174"/>
      <c r="H174"/>
      <c r="I174"/>
      <c r="J174"/>
      <c r="K174"/>
      <c r="L174"/>
      <c r="M174" s="27"/>
      <c r="N174" s="27"/>
      <c r="O174" s="27"/>
      <c r="P174" s="27"/>
      <c r="Q174" s="27"/>
      <c r="R174" s="27"/>
    </row>
    <row r="175" spans="3:18" s="8" customFormat="1" x14ac:dyDescent="0.2">
      <c r="C175"/>
      <c r="D175"/>
      <c r="E175"/>
      <c r="F175"/>
      <c r="G175"/>
      <c r="H175"/>
      <c r="I175"/>
      <c r="J175"/>
      <c r="K175"/>
      <c r="L175"/>
      <c r="M175" s="27"/>
      <c r="N175" s="27"/>
      <c r="O175" s="27"/>
      <c r="P175" s="27"/>
      <c r="Q175" s="27"/>
      <c r="R175" s="27"/>
    </row>
    <row r="176" spans="3:18" s="8" customFormat="1" x14ac:dyDescent="0.2">
      <c r="C176"/>
      <c r="D176"/>
      <c r="E176"/>
      <c r="F176"/>
      <c r="G176"/>
      <c r="H176"/>
      <c r="I176"/>
      <c r="J176"/>
      <c r="K176"/>
      <c r="L176"/>
      <c r="M176" s="27"/>
      <c r="N176" s="27"/>
      <c r="O176" s="27"/>
      <c r="P176" s="27"/>
      <c r="Q176" s="27"/>
      <c r="R176" s="27"/>
    </row>
    <row r="177" spans="3:18" s="8" customFormat="1" x14ac:dyDescent="0.2">
      <c r="C177"/>
      <c r="D177"/>
      <c r="E177"/>
      <c r="F177"/>
      <c r="G177"/>
      <c r="H177"/>
      <c r="I177"/>
      <c r="J177"/>
      <c r="K177"/>
      <c r="L177"/>
      <c r="M177" s="27"/>
      <c r="N177" s="27"/>
      <c r="O177" s="27"/>
      <c r="P177" s="27"/>
      <c r="Q177" s="27"/>
      <c r="R177" s="27"/>
    </row>
    <row r="178" spans="3:18" s="8" customFormat="1" x14ac:dyDescent="0.2">
      <c r="C178"/>
      <c r="D178"/>
      <c r="E178"/>
      <c r="F178"/>
      <c r="G178"/>
      <c r="H178"/>
      <c r="I178"/>
      <c r="J178"/>
      <c r="K178"/>
      <c r="L178"/>
      <c r="M178" s="27"/>
      <c r="N178" s="27"/>
      <c r="O178" s="27"/>
      <c r="P178" s="27"/>
      <c r="Q178" s="27"/>
      <c r="R178" s="27"/>
    </row>
    <row r="179" spans="3:18" s="8" customFormat="1" x14ac:dyDescent="0.2">
      <c r="C179"/>
      <c r="D179"/>
      <c r="E179"/>
      <c r="F179"/>
      <c r="G179"/>
      <c r="H179"/>
      <c r="I179"/>
      <c r="J179"/>
      <c r="K179"/>
      <c r="L179"/>
      <c r="M179" s="27"/>
      <c r="N179" s="27"/>
      <c r="O179" s="27"/>
      <c r="P179" s="27"/>
      <c r="Q179" s="27"/>
      <c r="R179" s="27"/>
    </row>
    <row r="180" spans="3:18" s="8" customFormat="1" x14ac:dyDescent="0.2">
      <c r="C180"/>
      <c r="D180"/>
      <c r="E180"/>
      <c r="F180"/>
      <c r="G180"/>
      <c r="H180"/>
      <c r="I180"/>
      <c r="J180"/>
      <c r="K180"/>
      <c r="L180"/>
      <c r="M180" s="27"/>
      <c r="N180" s="27"/>
      <c r="O180" s="27"/>
      <c r="P180" s="27"/>
      <c r="Q180" s="27"/>
      <c r="R180" s="27"/>
    </row>
    <row r="181" spans="3:18" s="8" customFormat="1" x14ac:dyDescent="0.2">
      <c r="C181"/>
      <c r="D181"/>
      <c r="E181"/>
      <c r="F181"/>
      <c r="G181"/>
      <c r="H181"/>
      <c r="I181"/>
      <c r="J181"/>
      <c r="K181"/>
      <c r="L181"/>
      <c r="M181" s="27"/>
      <c r="N181" s="27"/>
      <c r="O181" s="27"/>
      <c r="P181" s="27"/>
      <c r="Q181" s="27"/>
      <c r="R181" s="27"/>
    </row>
    <row r="182" spans="3:18" s="8" customFormat="1" x14ac:dyDescent="0.2">
      <c r="C182"/>
      <c r="D182"/>
      <c r="E182"/>
      <c r="F182"/>
      <c r="G182"/>
      <c r="H182"/>
      <c r="I182"/>
      <c r="J182"/>
      <c r="K182"/>
      <c r="L182"/>
      <c r="M182" s="27"/>
      <c r="N182" s="27"/>
      <c r="O182" s="27"/>
      <c r="P182" s="27"/>
      <c r="Q182" s="27"/>
      <c r="R182" s="27"/>
    </row>
    <row r="183" spans="3:18" s="8" customFormat="1" x14ac:dyDescent="0.2">
      <c r="C183"/>
      <c r="D183"/>
      <c r="E183"/>
      <c r="F183"/>
      <c r="G183"/>
      <c r="H183"/>
      <c r="I183"/>
      <c r="J183"/>
      <c r="K183"/>
      <c r="L183"/>
      <c r="M183" s="27"/>
      <c r="N183" s="27"/>
      <c r="O183" s="27"/>
      <c r="P183" s="27"/>
      <c r="Q183" s="27"/>
      <c r="R183" s="27"/>
    </row>
    <row r="184" spans="3:18" s="8" customFormat="1" x14ac:dyDescent="0.2">
      <c r="C184"/>
      <c r="D184"/>
      <c r="E184"/>
      <c r="F184"/>
      <c r="G184"/>
      <c r="H184"/>
      <c r="I184"/>
      <c r="J184"/>
      <c r="K184"/>
      <c r="L184"/>
      <c r="M184" s="27"/>
      <c r="N184" s="27"/>
      <c r="O184" s="27"/>
      <c r="P184" s="27"/>
      <c r="Q184" s="27"/>
      <c r="R184" s="27"/>
    </row>
    <row r="185" spans="3:18" s="8" customFormat="1" x14ac:dyDescent="0.2">
      <c r="C185"/>
      <c r="D185"/>
      <c r="E185"/>
      <c r="F185"/>
      <c r="G185"/>
      <c r="H185"/>
      <c r="I185"/>
      <c r="J185"/>
      <c r="K185"/>
      <c r="L185"/>
      <c r="M185" s="27"/>
      <c r="N185" s="27"/>
      <c r="O185" s="27"/>
      <c r="P185" s="27"/>
      <c r="Q185" s="27"/>
      <c r="R185" s="27"/>
    </row>
    <row r="186" spans="3:18" s="8" customFormat="1" x14ac:dyDescent="0.2">
      <c r="C186"/>
      <c r="D186"/>
      <c r="E186"/>
      <c r="F186"/>
      <c r="G186"/>
      <c r="H186"/>
      <c r="I186"/>
      <c r="J186"/>
      <c r="K186"/>
      <c r="L186"/>
      <c r="M186" s="27"/>
      <c r="N186" s="27"/>
      <c r="O186" s="27"/>
      <c r="P186" s="27"/>
      <c r="Q186" s="27"/>
      <c r="R186" s="27"/>
    </row>
    <row r="187" spans="3:18" s="8" customFormat="1" x14ac:dyDescent="0.2">
      <c r="C187"/>
      <c r="D187"/>
      <c r="E187"/>
      <c r="F187"/>
      <c r="G187"/>
      <c r="H187"/>
      <c r="I187"/>
      <c r="J187"/>
      <c r="K187"/>
      <c r="L187"/>
      <c r="M187" s="27"/>
      <c r="N187" s="27"/>
      <c r="O187" s="27"/>
      <c r="P187" s="27"/>
      <c r="Q187" s="27"/>
      <c r="R187" s="27"/>
    </row>
    <row r="188" spans="3:18" s="8" customFormat="1" x14ac:dyDescent="0.2">
      <c r="C188"/>
      <c r="D188"/>
      <c r="E188"/>
      <c r="F188"/>
      <c r="G188"/>
      <c r="H188"/>
      <c r="I188"/>
      <c r="J188"/>
      <c r="K188"/>
      <c r="L188"/>
      <c r="M188" s="27"/>
      <c r="N188" s="27"/>
      <c r="O188" s="27"/>
      <c r="P188" s="27"/>
      <c r="Q188" s="27"/>
      <c r="R188" s="27"/>
    </row>
    <row r="189" spans="3:18" s="8" customFormat="1" x14ac:dyDescent="0.2">
      <c r="C189"/>
      <c r="D189"/>
      <c r="E189"/>
      <c r="F189"/>
      <c r="G189"/>
      <c r="H189"/>
      <c r="I189"/>
      <c r="J189"/>
      <c r="K189"/>
      <c r="L189"/>
      <c r="M189" s="27"/>
      <c r="N189" s="27"/>
      <c r="O189" s="27"/>
      <c r="P189" s="27"/>
      <c r="Q189" s="27"/>
      <c r="R189" s="27"/>
    </row>
    <row r="190" spans="3:18" s="8" customFormat="1" x14ac:dyDescent="0.2">
      <c r="C190"/>
      <c r="D190"/>
      <c r="E190"/>
      <c r="F190"/>
      <c r="G190"/>
      <c r="H190"/>
      <c r="I190"/>
      <c r="J190"/>
      <c r="K190"/>
      <c r="L190"/>
      <c r="M190" s="27"/>
      <c r="N190" s="27"/>
      <c r="O190" s="27"/>
      <c r="P190" s="27"/>
      <c r="Q190" s="27"/>
      <c r="R190" s="27"/>
    </row>
    <row r="191" spans="3:18" s="8" customFormat="1" x14ac:dyDescent="0.2">
      <c r="C191"/>
      <c r="D191"/>
      <c r="E191"/>
      <c r="F191"/>
      <c r="G191"/>
      <c r="H191"/>
      <c r="I191"/>
      <c r="J191"/>
      <c r="K191"/>
      <c r="L191"/>
      <c r="M191" s="27"/>
      <c r="N191" s="27"/>
      <c r="O191" s="27"/>
      <c r="P191" s="27"/>
      <c r="Q191" s="27"/>
      <c r="R191" s="27"/>
    </row>
    <row r="192" spans="3:18" s="8" customFormat="1" x14ac:dyDescent="0.2">
      <c r="C192"/>
      <c r="D192"/>
      <c r="E192"/>
      <c r="F192"/>
      <c r="G192"/>
      <c r="H192"/>
      <c r="I192"/>
      <c r="J192"/>
      <c r="K192"/>
      <c r="L192"/>
      <c r="M192" s="27"/>
      <c r="N192" s="27"/>
      <c r="O192" s="27"/>
      <c r="P192" s="27"/>
      <c r="Q192" s="27"/>
      <c r="R192" s="27"/>
    </row>
    <row r="193" spans="3:18" s="8" customFormat="1" x14ac:dyDescent="0.2">
      <c r="C193"/>
      <c r="D193"/>
      <c r="E193"/>
      <c r="F193"/>
      <c r="G193"/>
      <c r="H193"/>
      <c r="I193"/>
      <c r="J193"/>
      <c r="K193"/>
      <c r="L193"/>
      <c r="M193" s="27"/>
      <c r="N193" s="27"/>
      <c r="O193" s="27"/>
      <c r="P193" s="27"/>
      <c r="Q193" s="27"/>
      <c r="R193" s="27"/>
    </row>
    <row r="194" spans="3:18" s="8" customFormat="1" x14ac:dyDescent="0.2">
      <c r="C194"/>
      <c r="D194"/>
      <c r="E194"/>
      <c r="F194"/>
      <c r="G194"/>
      <c r="H194"/>
      <c r="I194"/>
      <c r="J194"/>
      <c r="K194"/>
      <c r="L194"/>
      <c r="M194" s="27"/>
      <c r="N194" s="27"/>
      <c r="O194" s="27"/>
      <c r="P194" s="27"/>
      <c r="Q194" s="27"/>
      <c r="R194" s="27"/>
    </row>
    <row r="195" spans="3:18" s="8" customFormat="1" x14ac:dyDescent="0.2">
      <c r="C195"/>
      <c r="D195"/>
      <c r="E195"/>
      <c r="F195"/>
      <c r="G195"/>
      <c r="H195"/>
      <c r="I195"/>
      <c r="J195"/>
      <c r="K195"/>
      <c r="L195"/>
      <c r="M195" s="27"/>
      <c r="N195" s="27"/>
      <c r="O195" s="27"/>
      <c r="P195" s="27"/>
      <c r="Q195" s="27"/>
      <c r="R195" s="27"/>
    </row>
    <row r="196" spans="3:18" s="8" customFormat="1" x14ac:dyDescent="0.2">
      <c r="C196"/>
      <c r="D196"/>
      <c r="E196"/>
      <c r="F196"/>
      <c r="G196"/>
      <c r="H196"/>
      <c r="I196"/>
      <c r="J196"/>
      <c r="K196"/>
      <c r="L196"/>
      <c r="M196" s="27"/>
      <c r="N196" s="27"/>
      <c r="O196" s="27"/>
      <c r="P196" s="27"/>
      <c r="Q196" s="27"/>
      <c r="R196" s="27"/>
    </row>
    <row r="197" spans="3:18" s="8" customFormat="1" x14ac:dyDescent="0.2">
      <c r="C197"/>
      <c r="D197"/>
      <c r="E197"/>
      <c r="F197"/>
      <c r="G197"/>
      <c r="H197"/>
      <c r="I197"/>
      <c r="J197"/>
      <c r="K197"/>
      <c r="L197"/>
      <c r="M197" s="27"/>
      <c r="N197" s="27"/>
      <c r="O197" s="27"/>
      <c r="P197" s="27"/>
      <c r="Q197" s="27"/>
      <c r="R197" s="27"/>
    </row>
    <row r="198" spans="3:18" s="8" customFormat="1" x14ac:dyDescent="0.2">
      <c r="C198"/>
      <c r="D198"/>
      <c r="E198"/>
      <c r="F198"/>
      <c r="G198"/>
      <c r="H198"/>
      <c r="I198"/>
      <c r="J198"/>
      <c r="K198"/>
      <c r="L198"/>
      <c r="M198" s="27"/>
      <c r="N198" s="27"/>
      <c r="O198" s="27"/>
      <c r="P198" s="27"/>
      <c r="Q198" s="27"/>
      <c r="R198" s="27"/>
    </row>
    <row r="199" spans="3:18" s="8" customFormat="1" x14ac:dyDescent="0.2">
      <c r="C199"/>
      <c r="D199"/>
      <c r="E199"/>
      <c r="F199"/>
      <c r="G199"/>
      <c r="H199"/>
      <c r="I199"/>
      <c r="J199"/>
      <c r="K199"/>
      <c r="L199"/>
      <c r="M199" s="27"/>
      <c r="N199" s="27"/>
      <c r="O199" s="27"/>
      <c r="P199" s="27"/>
      <c r="Q199" s="27"/>
      <c r="R199" s="27"/>
    </row>
    <row r="200" spans="3:18" s="8" customFormat="1" x14ac:dyDescent="0.2">
      <c r="C200"/>
      <c r="D200"/>
      <c r="E200"/>
      <c r="F200"/>
      <c r="G200"/>
      <c r="H200"/>
      <c r="I200"/>
      <c r="J200"/>
      <c r="K200"/>
      <c r="L200"/>
      <c r="M200" s="27"/>
      <c r="N200" s="27"/>
      <c r="O200" s="27"/>
      <c r="P200" s="27"/>
      <c r="Q200" s="27"/>
      <c r="R200" s="27"/>
    </row>
    <row r="201" spans="3:18" s="8" customFormat="1" x14ac:dyDescent="0.2">
      <c r="C201"/>
      <c r="D201"/>
      <c r="E201"/>
      <c r="F201"/>
      <c r="G201"/>
      <c r="H201"/>
      <c r="I201"/>
      <c r="J201"/>
      <c r="K201"/>
      <c r="L201"/>
      <c r="M201" s="27"/>
      <c r="N201" s="27"/>
      <c r="O201" s="27"/>
      <c r="P201" s="27"/>
      <c r="Q201" s="27"/>
      <c r="R201" s="27"/>
    </row>
    <row r="202" spans="3:18" s="8" customFormat="1" x14ac:dyDescent="0.2">
      <c r="C202"/>
      <c r="D202"/>
      <c r="E202"/>
      <c r="F202"/>
      <c r="G202"/>
      <c r="H202"/>
      <c r="I202"/>
      <c r="J202"/>
      <c r="K202"/>
      <c r="L202"/>
      <c r="M202" s="27"/>
      <c r="N202" s="27"/>
      <c r="O202" s="27"/>
      <c r="P202" s="27"/>
      <c r="Q202" s="27"/>
      <c r="R202" s="27"/>
    </row>
    <row r="203" spans="3:18" s="8" customFormat="1" x14ac:dyDescent="0.2">
      <c r="C203"/>
      <c r="D203"/>
      <c r="E203"/>
      <c r="F203"/>
      <c r="G203"/>
      <c r="H203"/>
      <c r="I203"/>
      <c r="J203"/>
      <c r="K203"/>
      <c r="L203"/>
      <c r="M203" s="27"/>
      <c r="N203" s="27"/>
      <c r="O203" s="27"/>
      <c r="P203" s="27"/>
      <c r="Q203" s="27"/>
      <c r="R203" s="27"/>
    </row>
    <row r="204" spans="3:18" s="8" customFormat="1" x14ac:dyDescent="0.2">
      <c r="C204"/>
      <c r="D204"/>
      <c r="E204"/>
      <c r="F204"/>
      <c r="G204"/>
      <c r="H204"/>
      <c r="I204"/>
      <c r="J204"/>
      <c r="K204"/>
      <c r="L204"/>
      <c r="M204" s="27"/>
      <c r="N204" s="27"/>
      <c r="O204" s="27"/>
      <c r="P204" s="27"/>
      <c r="Q204" s="27"/>
      <c r="R204" s="27"/>
    </row>
    <row r="205" spans="3:18" s="8" customFormat="1" x14ac:dyDescent="0.2">
      <c r="C205"/>
      <c r="D205"/>
      <c r="E205"/>
      <c r="F205"/>
      <c r="G205"/>
      <c r="H205"/>
      <c r="I205"/>
      <c r="J205"/>
      <c r="K205"/>
      <c r="L205"/>
      <c r="M205" s="27"/>
      <c r="N205" s="27"/>
      <c r="O205" s="27"/>
      <c r="P205" s="27"/>
      <c r="Q205" s="27"/>
      <c r="R205" s="27"/>
    </row>
    <row r="206" spans="3:18" s="8" customFormat="1" x14ac:dyDescent="0.2">
      <c r="C206"/>
      <c r="D206"/>
      <c r="E206"/>
      <c r="F206"/>
      <c r="G206"/>
      <c r="H206"/>
      <c r="I206"/>
      <c r="J206"/>
      <c r="K206"/>
      <c r="L206"/>
      <c r="M206" s="27"/>
      <c r="N206" s="27"/>
      <c r="O206" s="27"/>
      <c r="P206" s="27"/>
      <c r="Q206" s="27"/>
      <c r="R206" s="27"/>
    </row>
    <row r="207" spans="3:18" s="8" customFormat="1" x14ac:dyDescent="0.2">
      <c r="C207"/>
      <c r="D207"/>
      <c r="E207"/>
      <c r="F207"/>
      <c r="G207"/>
      <c r="H207"/>
      <c r="I207"/>
      <c r="J207"/>
      <c r="K207"/>
      <c r="L207"/>
      <c r="M207" s="27"/>
      <c r="N207" s="27"/>
      <c r="O207" s="27"/>
      <c r="P207" s="27"/>
      <c r="Q207" s="27"/>
      <c r="R207" s="27"/>
    </row>
    <row r="208" spans="3:18" s="8" customFormat="1" x14ac:dyDescent="0.2">
      <c r="C208"/>
      <c r="D208"/>
      <c r="E208"/>
      <c r="F208"/>
      <c r="G208"/>
      <c r="H208"/>
      <c r="I208"/>
      <c r="J208"/>
      <c r="K208"/>
      <c r="L208"/>
      <c r="M208" s="27"/>
      <c r="N208" s="27"/>
      <c r="O208" s="27"/>
      <c r="P208" s="27"/>
      <c r="Q208" s="27"/>
      <c r="R208" s="27"/>
    </row>
    <row r="209" spans="3:18" s="8" customFormat="1" x14ac:dyDescent="0.2">
      <c r="C209"/>
      <c r="D209"/>
      <c r="E209"/>
      <c r="F209"/>
      <c r="G209"/>
      <c r="H209"/>
      <c r="I209"/>
      <c r="J209"/>
      <c r="K209"/>
      <c r="L209"/>
      <c r="M209" s="27"/>
      <c r="N209" s="27"/>
      <c r="O209" s="27"/>
      <c r="P209" s="27"/>
      <c r="Q209" s="27"/>
      <c r="R209" s="27"/>
    </row>
    <row r="210" spans="3:18" s="8" customFormat="1" x14ac:dyDescent="0.2">
      <c r="C210"/>
      <c r="D210"/>
      <c r="E210"/>
      <c r="F210"/>
      <c r="G210"/>
      <c r="H210"/>
      <c r="I210"/>
      <c r="J210"/>
      <c r="K210"/>
      <c r="L210"/>
      <c r="M210" s="27"/>
      <c r="N210" s="27"/>
      <c r="O210" s="27"/>
      <c r="P210" s="27"/>
      <c r="Q210" s="27"/>
      <c r="R210" s="27"/>
    </row>
    <row r="211" spans="3:18" s="8" customFormat="1" x14ac:dyDescent="0.2">
      <c r="C211"/>
      <c r="D211"/>
      <c r="E211"/>
      <c r="F211"/>
      <c r="G211"/>
      <c r="H211"/>
      <c r="I211"/>
      <c r="J211"/>
      <c r="K211"/>
      <c r="L211"/>
      <c r="M211" s="27"/>
      <c r="N211" s="27"/>
      <c r="O211" s="27"/>
      <c r="P211" s="27"/>
      <c r="Q211" s="27"/>
      <c r="R211" s="27"/>
    </row>
    <row r="212" spans="3:18" s="8" customFormat="1" x14ac:dyDescent="0.2">
      <c r="C212"/>
      <c r="D212"/>
      <c r="E212"/>
      <c r="F212"/>
      <c r="G212"/>
      <c r="H212"/>
      <c r="I212"/>
      <c r="J212"/>
      <c r="K212"/>
      <c r="L212"/>
      <c r="M212" s="27"/>
      <c r="N212" s="27"/>
      <c r="O212" s="27"/>
      <c r="P212" s="27"/>
      <c r="Q212" s="27"/>
      <c r="R212" s="27"/>
    </row>
    <row r="213" spans="3:18" s="8" customFormat="1" x14ac:dyDescent="0.2">
      <c r="C213"/>
      <c r="D213"/>
      <c r="E213"/>
      <c r="F213"/>
      <c r="G213"/>
      <c r="H213"/>
      <c r="I213"/>
      <c r="J213"/>
      <c r="K213"/>
      <c r="L213"/>
      <c r="M213" s="27"/>
      <c r="N213" s="27"/>
      <c r="O213" s="27"/>
      <c r="P213" s="27"/>
      <c r="Q213" s="27"/>
      <c r="R213" s="27"/>
    </row>
    <row r="214" spans="3:18" s="8" customFormat="1" x14ac:dyDescent="0.2">
      <c r="C214"/>
      <c r="D214"/>
      <c r="E214"/>
      <c r="F214"/>
      <c r="G214"/>
      <c r="H214"/>
      <c r="I214"/>
      <c r="J214"/>
      <c r="K214"/>
      <c r="L214"/>
      <c r="M214" s="27"/>
      <c r="N214" s="27"/>
      <c r="O214" s="27"/>
      <c r="P214" s="27"/>
      <c r="Q214" s="27"/>
      <c r="R214" s="27"/>
    </row>
    <row r="215" spans="3:18" s="8" customFormat="1" x14ac:dyDescent="0.2">
      <c r="C215"/>
      <c r="D215"/>
      <c r="E215"/>
      <c r="F215"/>
      <c r="G215"/>
      <c r="H215"/>
      <c r="I215"/>
      <c r="J215"/>
      <c r="K215"/>
      <c r="L215"/>
      <c r="M215" s="27"/>
      <c r="N215" s="27"/>
      <c r="O215" s="27"/>
      <c r="P215" s="27"/>
      <c r="Q215" s="27"/>
      <c r="R215" s="27"/>
    </row>
    <row r="216" spans="3:18" s="8" customFormat="1" x14ac:dyDescent="0.2">
      <c r="C216"/>
      <c r="D216"/>
      <c r="E216"/>
      <c r="F216"/>
      <c r="G216"/>
      <c r="H216"/>
      <c r="I216"/>
      <c r="J216"/>
      <c r="K216"/>
      <c r="L216"/>
      <c r="M216" s="27"/>
      <c r="N216" s="27"/>
      <c r="O216" s="27"/>
      <c r="P216" s="27"/>
      <c r="Q216" s="27"/>
      <c r="R216" s="27"/>
    </row>
    <row r="217" spans="3:18" s="8" customFormat="1" x14ac:dyDescent="0.2">
      <c r="C217"/>
      <c r="D217"/>
      <c r="E217"/>
      <c r="F217"/>
      <c r="G217"/>
      <c r="H217"/>
      <c r="I217"/>
      <c r="J217"/>
      <c r="K217"/>
      <c r="L217"/>
      <c r="M217" s="27"/>
      <c r="N217" s="27"/>
      <c r="O217" s="27"/>
      <c r="P217" s="27"/>
      <c r="Q217" s="27"/>
      <c r="R217" s="27"/>
    </row>
    <row r="218" spans="3:18" s="8" customFormat="1" x14ac:dyDescent="0.2">
      <c r="C218"/>
      <c r="D218"/>
      <c r="E218"/>
      <c r="F218"/>
      <c r="G218"/>
      <c r="H218"/>
      <c r="I218"/>
      <c r="J218"/>
      <c r="K218"/>
      <c r="L218"/>
      <c r="M218" s="27"/>
      <c r="N218" s="27"/>
      <c r="O218" s="27"/>
      <c r="P218" s="27"/>
      <c r="Q218" s="27"/>
      <c r="R218" s="27"/>
    </row>
    <row r="219" spans="3:18" s="8" customFormat="1" x14ac:dyDescent="0.2">
      <c r="C219"/>
      <c r="D219"/>
      <c r="E219"/>
      <c r="F219"/>
      <c r="G219"/>
      <c r="H219"/>
      <c r="I219"/>
      <c r="J219"/>
      <c r="K219"/>
      <c r="L219"/>
      <c r="M219" s="27"/>
      <c r="N219" s="27"/>
      <c r="O219" s="27"/>
      <c r="P219" s="27"/>
      <c r="Q219" s="27"/>
      <c r="R219" s="27"/>
    </row>
    <row r="220" spans="3:18" s="8" customFormat="1" x14ac:dyDescent="0.2">
      <c r="C220"/>
      <c r="D220"/>
      <c r="E220"/>
      <c r="F220"/>
      <c r="G220"/>
      <c r="H220"/>
      <c r="I220"/>
      <c r="J220"/>
      <c r="K220"/>
      <c r="L220"/>
      <c r="M220" s="27"/>
      <c r="N220" s="27"/>
      <c r="O220" s="27"/>
      <c r="P220" s="27"/>
      <c r="Q220" s="27"/>
      <c r="R220" s="27"/>
    </row>
    <row r="221" spans="3:18" s="8" customFormat="1" x14ac:dyDescent="0.2">
      <c r="C221"/>
      <c r="D221"/>
      <c r="E221"/>
      <c r="F221"/>
      <c r="G221"/>
      <c r="H221"/>
      <c r="I221"/>
      <c r="J221"/>
      <c r="K221"/>
      <c r="L221"/>
      <c r="M221" s="27"/>
      <c r="N221" s="27"/>
      <c r="O221" s="27"/>
      <c r="P221" s="27"/>
      <c r="Q221" s="27"/>
      <c r="R221" s="27"/>
    </row>
    <row r="222" spans="3:18" s="8" customFormat="1" x14ac:dyDescent="0.2">
      <c r="C222"/>
      <c r="D222"/>
      <c r="E222"/>
      <c r="F222"/>
      <c r="G222"/>
      <c r="H222"/>
      <c r="I222"/>
      <c r="J222"/>
      <c r="K222"/>
      <c r="L222"/>
      <c r="M222" s="27"/>
      <c r="N222" s="27"/>
      <c r="O222" s="27"/>
      <c r="P222" s="27"/>
      <c r="Q222" s="27"/>
      <c r="R222" s="27"/>
    </row>
    <row r="223" spans="3:18" s="8" customFormat="1" x14ac:dyDescent="0.2">
      <c r="C223"/>
      <c r="D223"/>
      <c r="E223"/>
      <c r="F223"/>
      <c r="G223"/>
      <c r="H223"/>
      <c r="I223"/>
      <c r="J223"/>
      <c r="K223"/>
      <c r="L223"/>
      <c r="M223" s="27"/>
      <c r="N223" s="27"/>
      <c r="O223" s="27"/>
      <c r="P223" s="27"/>
      <c r="Q223" s="27"/>
      <c r="R223" s="27"/>
    </row>
    <row r="224" spans="3:18" s="8" customFormat="1" x14ac:dyDescent="0.2">
      <c r="C224"/>
      <c r="D224"/>
      <c r="E224"/>
      <c r="F224"/>
      <c r="G224"/>
      <c r="H224"/>
      <c r="I224"/>
      <c r="J224"/>
      <c r="K224"/>
      <c r="L224"/>
      <c r="M224" s="27"/>
      <c r="N224" s="27"/>
      <c r="O224" s="27"/>
      <c r="P224" s="27"/>
      <c r="Q224" s="27"/>
      <c r="R224" s="27"/>
    </row>
    <row r="225" spans="3:18" s="8" customFormat="1" x14ac:dyDescent="0.2">
      <c r="C225"/>
      <c r="D225"/>
      <c r="E225"/>
      <c r="F225"/>
      <c r="G225"/>
      <c r="H225"/>
      <c r="I225"/>
      <c r="J225"/>
      <c r="K225"/>
      <c r="L225"/>
      <c r="M225" s="27"/>
      <c r="N225" s="27"/>
      <c r="O225" s="27"/>
      <c r="P225" s="27"/>
      <c r="Q225" s="27"/>
      <c r="R225" s="27"/>
    </row>
    <row r="226" spans="3:18" s="8" customFormat="1" x14ac:dyDescent="0.2">
      <c r="C226"/>
      <c r="D226"/>
      <c r="E226"/>
      <c r="F226"/>
      <c r="G226"/>
      <c r="H226"/>
      <c r="I226"/>
      <c r="J226"/>
      <c r="K226"/>
      <c r="L226"/>
      <c r="M226" s="27"/>
      <c r="N226" s="27"/>
      <c r="O226" s="27"/>
      <c r="P226" s="27"/>
      <c r="Q226" s="27"/>
      <c r="R226" s="27"/>
    </row>
    <row r="227" spans="3:18" s="8" customFormat="1" x14ac:dyDescent="0.2">
      <c r="C227"/>
      <c r="D227"/>
      <c r="E227"/>
      <c r="F227"/>
      <c r="G227"/>
      <c r="H227"/>
      <c r="I227"/>
      <c r="J227"/>
      <c r="K227"/>
      <c r="L227"/>
      <c r="M227" s="27"/>
      <c r="N227" s="27"/>
      <c r="O227" s="27"/>
      <c r="P227" s="27"/>
      <c r="Q227" s="27"/>
      <c r="R227" s="27"/>
    </row>
    <row r="228" spans="3:18" s="8" customFormat="1" x14ac:dyDescent="0.2">
      <c r="C228"/>
      <c r="D228"/>
      <c r="E228"/>
      <c r="F228"/>
      <c r="G228"/>
      <c r="H228"/>
      <c r="I228"/>
      <c r="J228"/>
      <c r="K228"/>
      <c r="L228"/>
      <c r="M228" s="27"/>
      <c r="N228" s="27"/>
      <c r="O228" s="27"/>
      <c r="P228" s="27"/>
      <c r="Q228" s="27"/>
      <c r="R228" s="27"/>
    </row>
    <row r="229" spans="3:18" s="8" customFormat="1" x14ac:dyDescent="0.2">
      <c r="C229"/>
      <c r="D229"/>
      <c r="E229"/>
      <c r="F229"/>
      <c r="G229"/>
      <c r="H229"/>
      <c r="I229"/>
      <c r="J229"/>
      <c r="K229"/>
      <c r="L229"/>
      <c r="M229" s="27"/>
      <c r="N229" s="27"/>
      <c r="O229" s="27"/>
      <c r="P229" s="27"/>
      <c r="Q229" s="27"/>
      <c r="R229" s="27"/>
    </row>
    <row r="230" spans="3:18" s="8" customFormat="1" x14ac:dyDescent="0.2">
      <c r="C230"/>
      <c r="D230"/>
      <c r="E230"/>
      <c r="F230"/>
      <c r="G230"/>
      <c r="H230"/>
      <c r="I230"/>
      <c r="J230"/>
      <c r="K230"/>
      <c r="L230"/>
      <c r="M230" s="27"/>
      <c r="N230" s="27"/>
      <c r="O230" s="27"/>
      <c r="P230" s="27"/>
      <c r="Q230" s="27"/>
      <c r="R230" s="27"/>
    </row>
    <row r="231" spans="3:18" s="8" customFormat="1" x14ac:dyDescent="0.2">
      <c r="C231"/>
      <c r="D231"/>
      <c r="E231"/>
      <c r="F231"/>
      <c r="G231"/>
      <c r="H231"/>
      <c r="I231"/>
      <c r="J231"/>
      <c r="K231"/>
      <c r="L231"/>
      <c r="M231" s="27"/>
      <c r="N231" s="27"/>
      <c r="O231" s="27"/>
      <c r="P231" s="27"/>
      <c r="Q231" s="27"/>
      <c r="R231" s="27"/>
    </row>
    <row r="232" spans="3:18" s="8" customFormat="1" x14ac:dyDescent="0.2">
      <c r="C232"/>
      <c r="D232"/>
      <c r="E232"/>
      <c r="F232"/>
      <c r="G232"/>
      <c r="H232"/>
      <c r="I232"/>
      <c r="J232"/>
      <c r="K232"/>
      <c r="L232"/>
      <c r="M232" s="27"/>
      <c r="N232" s="27"/>
      <c r="O232" s="27"/>
      <c r="P232" s="27"/>
      <c r="Q232" s="27"/>
      <c r="R232" s="27"/>
    </row>
    <row r="233" spans="3:18" s="8" customFormat="1" x14ac:dyDescent="0.2">
      <c r="C233"/>
      <c r="D233"/>
      <c r="E233"/>
      <c r="F233"/>
      <c r="G233"/>
      <c r="H233"/>
      <c r="I233"/>
      <c r="J233"/>
      <c r="K233"/>
      <c r="L233"/>
      <c r="M233" s="27"/>
      <c r="N233" s="27"/>
      <c r="O233" s="27"/>
      <c r="P233" s="27"/>
      <c r="Q233" s="27"/>
      <c r="R233" s="27"/>
    </row>
    <row r="234" spans="3:18" s="8" customFormat="1" x14ac:dyDescent="0.2">
      <c r="C234"/>
      <c r="D234"/>
      <c r="E234"/>
      <c r="F234"/>
      <c r="G234"/>
      <c r="H234"/>
      <c r="I234"/>
      <c r="J234"/>
      <c r="K234"/>
      <c r="L234"/>
      <c r="M234" s="27"/>
      <c r="N234" s="27"/>
      <c r="O234" s="27"/>
      <c r="P234" s="27"/>
      <c r="Q234" s="27"/>
      <c r="R234" s="27"/>
    </row>
    <row r="235" spans="3:18" s="8" customFormat="1" x14ac:dyDescent="0.2">
      <c r="C235"/>
      <c r="D235"/>
      <c r="E235"/>
      <c r="F235"/>
      <c r="G235"/>
      <c r="H235"/>
      <c r="I235"/>
      <c r="J235"/>
      <c r="K235"/>
      <c r="L235"/>
      <c r="M235" s="27"/>
      <c r="N235" s="27"/>
      <c r="O235" s="27"/>
      <c r="P235" s="27"/>
      <c r="Q235" s="27"/>
      <c r="R235" s="27"/>
    </row>
    <row r="236" spans="3:18" s="8" customFormat="1" x14ac:dyDescent="0.2">
      <c r="C236"/>
      <c r="D236"/>
      <c r="E236"/>
      <c r="F236"/>
      <c r="G236"/>
      <c r="H236"/>
      <c r="I236"/>
      <c r="J236"/>
      <c r="K236"/>
      <c r="L236"/>
      <c r="M236" s="27"/>
      <c r="N236" s="27"/>
      <c r="O236" s="27"/>
      <c r="P236" s="27"/>
      <c r="Q236" s="27"/>
      <c r="R236" s="27"/>
    </row>
    <row r="237" spans="3:18" s="8" customFormat="1" x14ac:dyDescent="0.2">
      <c r="C237"/>
      <c r="D237"/>
      <c r="E237"/>
      <c r="F237"/>
      <c r="G237"/>
      <c r="H237"/>
      <c r="I237"/>
      <c r="J237"/>
      <c r="K237"/>
      <c r="L237"/>
      <c r="M237" s="27"/>
      <c r="N237" s="27"/>
      <c r="O237" s="27"/>
      <c r="P237" s="27"/>
      <c r="Q237" s="27"/>
      <c r="R237" s="27"/>
    </row>
    <row r="238" spans="3:18" s="8" customFormat="1" x14ac:dyDescent="0.2">
      <c r="C238"/>
      <c r="D238"/>
      <c r="E238"/>
      <c r="F238"/>
      <c r="G238"/>
      <c r="H238"/>
      <c r="I238"/>
      <c r="J238"/>
      <c r="K238"/>
      <c r="L238"/>
      <c r="M238" s="27"/>
      <c r="N238" s="27"/>
      <c r="O238" s="27"/>
      <c r="P238" s="27"/>
      <c r="Q238" s="27"/>
      <c r="R238" s="27"/>
    </row>
    <row r="239" spans="3:18" s="8" customFormat="1" x14ac:dyDescent="0.2">
      <c r="C239"/>
      <c r="D239"/>
      <c r="E239"/>
      <c r="F239"/>
      <c r="G239"/>
      <c r="H239"/>
      <c r="I239"/>
      <c r="J239"/>
      <c r="K239"/>
      <c r="L239"/>
      <c r="M239" s="27"/>
      <c r="N239" s="27"/>
      <c r="O239" s="27"/>
      <c r="P239" s="27"/>
      <c r="Q239" s="27"/>
      <c r="R239" s="27"/>
    </row>
    <row r="240" spans="3:18" s="8" customFormat="1" x14ac:dyDescent="0.2">
      <c r="C240"/>
      <c r="D240"/>
      <c r="E240"/>
      <c r="F240"/>
      <c r="G240"/>
      <c r="H240"/>
      <c r="I240"/>
      <c r="J240"/>
      <c r="K240"/>
      <c r="L240"/>
      <c r="M240" s="27"/>
      <c r="N240" s="27"/>
      <c r="O240" s="27"/>
      <c r="P240" s="27"/>
      <c r="Q240" s="27"/>
      <c r="R240" s="27"/>
    </row>
    <row r="241" spans="3:18" s="8" customFormat="1" x14ac:dyDescent="0.2">
      <c r="C241"/>
      <c r="D241"/>
      <c r="E241"/>
      <c r="F241"/>
      <c r="G241"/>
      <c r="H241"/>
      <c r="I241"/>
      <c r="J241"/>
      <c r="K241"/>
      <c r="L241"/>
      <c r="M241" s="27"/>
      <c r="N241" s="27"/>
      <c r="O241" s="27"/>
      <c r="P241" s="27"/>
      <c r="Q241" s="27"/>
      <c r="R241" s="27"/>
    </row>
    <row r="242" spans="3:18" s="8" customFormat="1" x14ac:dyDescent="0.2">
      <c r="C242"/>
      <c r="D242"/>
      <c r="E242"/>
      <c r="F242"/>
      <c r="G242"/>
      <c r="H242"/>
      <c r="I242"/>
      <c r="J242"/>
      <c r="K242"/>
      <c r="L242"/>
      <c r="M242" s="27"/>
      <c r="N242" s="27"/>
      <c r="O242" s="27"/>
      <c r="P242" s="27"/>
      <c r="Q242" s="27"/>
      <c r="R242" s="27"/>
    </row>
    <row r="243" spans="3:18" s="8" customFormat="1" x14ac:dyDescent="0.2">
      <c r="C243"/>
      <c r="D243"/>
      <c r="E243"/>
      <c r="F243"/>
      <c r="G243"/>
      <c r="H243"/>
      <c r="I243"/>
      <c r="J243"/>
      <c r="K243"/>
      <c r="L243"/>
      <c r="M243" s="27"/>
      <c r="N243" s="27"/>
      <c r="O243" s="27"/>
      <c r="P243" s="27"/>
      <c r="Q243" s="27"/>
      <c r="R243" s="27"/>
    </row>
    <row r="244" spans="3:18" s="8" customFormat="1" x14ac:dyDescent="0.2">
      <c r="C244"/>
      <c r="D244"/>
      <c r="E244"/>
      <c r="F244"/>
      <c r="G244"/>
      <c r="H244"/>
      <c r="I244"/>
      <c r="J244"/>
      <c r="K244"/>
      <c r="L244"/>
      <c r="M244" s="27"/>
      <c r="N244" s="27"/>
      <c r="O244" s="27"/>
      <c r="P244" s="27"/>
      <c r="Q244" s="27"/>
      <c r="R244" s="27"/>
    </row>
    <row r="245" spans="3:18" s="8" customFormat="1" x14ac:dyDescent="0.2">
      <c r="C245"/>
      <c r="D245"/>
      <c r="E245"/>
      <c r="F245"/>
      <c r="G245"/>
      <c r="H245"/>
      <c r="I245"/>
      <c r="J245"/>
      <c r="K245"/>
      <c r="L245"/>
      <c r="M245" s="27"/>
      <c r="N245" s="27"/>
      <c r="O245" s="27"/>
      <c r="P245" s="27"/>
      <c r="Q245" s="27"/>
      <c r="R245" s="27"/>
    </row>
    <row r="246" spans="3:18" s="8" customFormat="1" x14ac:dyDescent="0.2">
      <c r="C246"/>
      <c r="D246"/>
      <c r="E246"/>
      <c r="F246"/>
      <c r="G246"/>
      <c r="H246"/>
      <c r="I246"/>
      <c r="J246"/>
      <c r="K246"/>
      <c r="L246"/>
      <c r="M246" s="27"/>
      <c r="N246" s="27"/>
      <c r="O246" s="27"/>
      <c r="P246" s="27"/>
      <c r="Q246" s="27"/>
      <c r="R246" s="27"/>
    </row>
    <row r="247" spans="3:18" s="8" customFormat="1" x14ac:dyDescent="0.2">
      <c r="C247"/>
      <c r="D247"/>
      <c r="E247"/>
      <c r="F247"/>
      <c r="G247"/>
      <c r="H247"/>
      <c r="I247"/>
      <c r="J247"/>
      <c r="K247"/>
      <c r="L247"/>
      <c r="M247" s="27"/>
      <c r="N247" s="27"/>
      <c r="O247" s="27"/>
      <c r="P247" s="27"/>
      <c r="Q247" s="27"/>
      <c r="R247" s="27"/>
    </row>
    <row r="248" spans="3:18" s="8" customFormat="1" x14ac:dyDescent="0.2">
      <c r="C248"/>
      <c r="D248"/>
      <c r="E248"/>
      <c r="F248"/>
      <c r="G248"/>
      <c r="H248"/>
      <c r="I248"/>
      <c r="J248"/>
      <c r="K248"/>
      <c r="L248"/>
      <c r="M248" s="27"/>
      <c r="N248" s="27"/>
      <c r="O248" s="27"/>
      <c r="P248" s="27"/>
      <c r="Q248" s="27"/>
      <c r="R248" s="27"/>
    </row>
    <row r="249" spans="3:18" s="8" customFormat="1" x14ac:dyDescent="0.2">
      <c r="C249"/>
      <c r="D249"/>
      <c r="E249"/>
      <c r="F249"/>
      <c r="G249"/>
      <c r="H249"/>
      <c r="I249"/>
      <c r="J249"/>
      <c r="K249"/>
      <c r="L249"/>
      <c r="M249" s="27"/>
      <c r="N249" s="27"/>
      <c r="O249" s="27"/>
      <c r="P249" s="27"/>
      <c r="Q249" s="27"/>
      <c r="R249" s="27"/>
    </row>
    <row r="250" spans="3:18" s="8" customFormat="1" x14ac:dyDescent="0.2">
      <c r="C250"/>
      <c r="D250"/>
      <c r="E250"/>
      <c r="F250"/>
      <c r="G250"/>
      <c r="H250"/>
      <c r="I250"/>
      <c r="J250"/>
      <c r="K250"/>
      <c r="L250"/>
      <c r="M250" s="27"/>
      <c r="N250" s="27"/>
      <c r="O250" s="27"/>
      <c r="P250" s="27"/>
      <c r="Q250" s="27"/>
      <c r="R250" s="27"/>
    </row>
    <row r="251" spans="3:18" s="8" customFormat="1" x14ac:dyDescent="0.2">
      <c r="C251"/>
      <c r="D251"/>
      <c r="E251"/>
      <c r="F251"/>
      <c r="G251"/>
      <c r="H251"/>
      <c r="I251"/>
      <c r="J251"/>
      <c r="K251"/>
      <c r="L251"/>
      <c r="M251" s="27"/>
      <c r="N251" s="27"/>
      <c r="O251" s="27"/>
      <c r="P251" s="27"/>
      <c r="Q251" s="27"/>
      <c r="R251" s="27"/>
    </row>
    <row r="252" spans="3:18" s="8" customFormat="1" x14ac:dyDescent="0.2">
      <c r="C252"/>
      <c r="D252"/>
      <c r="E252"/>
      <c r="F252"/>
      <c r="G252"/>
      <c r="H252"/>
      <c r="I252"/>
      <c r="J252"/>
      <c r="K252"/>
      <c r="L252"/>
      <c r="M252" s="27"/>
      <c r="N252" s="27"/>
      <c r="O252" s="27"/>
      <c r="P252" s="27"/>
      <c r="Q252" s="27"/>
      <c r="R252" s="27"/>
    </row>
    <row r="253" spans="3:18" s="8" customFormat="1" x14ac:dyDescent="0.2">
      <c r="C253" s="56"/>
      <c r="D253" s="141"/>
      <c r="E253" s="141"/>
      <c r="F253" s="141"/>
      <c r="G253" s="141"/>
      <c r="H253" s="141"/>
      <c r="I253" s="141"/>
      <c r="J253" s="141"/>
      <c r="K253" s="141"/>
      <c r="L253" s="58"/>
      <c r="N253" s="27"/>
      <c r="O253" s="27"/>
      <c r="P253" s="27"/>
      <c r="Q253" s="27"/>
      <c r="R253" s="27"/>
    </row>
    <row r="254" spans="3:18" s="8" customFormat="1" ht="22.5" customHeight="1" x14ac:dyDescent="0.2">
      <c r="C254" s="59"/>
      <c r="D254" s="663" t="s">
        <v>71</v>
      </c>
      <c r="E254" s="663"/>
      <c r="F254" s="663"/>
      <c r="G254" s="10"/>
      <c r="H254" s="10"/>
      <c r="I254" s="10"/>
      <c r="J254" s="10"/>
      <c r="K254" s="10"/>
      <c r="L254" s="15"/>
      <c r="N254" s="27"/>
      <c r="O254" s="27"/>
      <c r="P254" s="27"/>
      <c r="Q254" s="27"/>
      <c r="R254" s="27"/>
    </row>
    <row r="255" spans="3:18" s="8" customFormat="1" ht="17.25" x14ac:dyDescent="0.3">
      <c r="C255" s="59"/>
      <c r="D255" s="142"/>
      <c r="E255" s="142"/>
      <c r="F255" s="142"/>
      <c r="G255" s="142"/>
      <c r="H255" s="142"/>
      <c r="I255" s="142"/>
      <c r="J255" s="142"/>
      <c r="K255" s="142"/>
      <c r="L255" s="15"/>
      <c r="N255" s="27"/>
      <c r="O255" s="27"/>
      <c r="P255" s="27"/>
      <c r="Q255" s="27"/>
      <c r="R255" s="27"/>
    </row>
    <row r="256" spans="3:18" s="8" customFormat="1" x14ac:dyDescent="0.2">
      <c r="C256" s="59"/>
      <c r="D256" s="10"/>
      <c r="E256" s="10"/>
      <c r="F256" s="10"/>
      <c r="G256" s="10"/>
      <c r="H256" s="10"/>
      <c r="I256" s="10"/>
      <c r="J256" s="10"/>
      <c r="K256" s="10"/>
      <c r="L256" s="15"/>
      <c r="N256" s="27"/>
      <c r="O256" s="27"/>
      <c r="P256" s="27"/>
      <c r="Q256" s="27"/>
      <c r="R256" s="27"/>
    </row>
    <row r="257" spans="3:18" s="8" customFormat="1" x14ac:dyDescent="0.2">
      <c r="C257" s="59"/>
      <c r="D257" s="10"/>
      <c r="E257" s="10"/>
      <c r="F257" s="10"/>
      <c r="G257" s="10"/>
      <c r="H257" s="10"/>
      <c r="I257" s="10"/>
      <c r="J257" s="10"/>
      <c r="K257" s="10"/>
      <c r="L257" s="15"/>
      <c r="N257" s="27"/>
      <c r="O257" s="27"/>
      <c r="P257" s="27"/>
      <c r="Q257" s="27"/>
      <c r="R257" s="27"/>
    </row>
    <row r="258" spans="3:18" s="8" customFormat="1" x14ac:dyDescent="0.2">
      <c r="C258" s="59"/>
      <c r="D258" s="10"/>
      <c r="E258" s="10"/>
      <c r="F258" s="10"/>
      <c r="G258" s="10"/>
      <c r="H258" s="10"/>
      <c r="I258" s="10"/>
      <c r="J258" s="10"/>
      <c r="K258" s="10"/>
      <c r="L258" s="15"/>
      <c r="N258" s="27"/>
      <c r="O258" s="27"/>
      <c r="P258" s="27"/>
      <c r="Q258" s="27"/>
      <c r="R258" s="27"/>
    </row>
    <row r="259" spans="3:18" s="8" customFormat="1" x14ac:dyDescent="0.2">
      <c r="C259" s="59"/>
      <c r="D259" s="10"/>
      <c r="E259" s="10"/>
      <c r="F259" s="10"/>
      <c r="G259" s="10"/>
      <c r="H259" s="10"/>
      <c r="I259" s="10"/>
      <c r="J259" s="10"/>
      <c r="K259" s="10"/>
      <c r="L259" s="15"/>
      <c r="N259" s="27"/>
      <c r="O259" s="27"/>
      <c r="P259" s="27"/>
      <c r="Q259" s="27"/>
      <c r="R259" s="27"/>
    </row>
    <row r="260" spans="3:18" s="8" customFormat="1" x14ac:dyDescent="0.2">
      <c r="C260" s="59"/>
      <c r="D260" s="10"/>
      <c r="E260" s="10"/>
      <c r="F260" s="10"/>
      <c r="G260" s="10"/>
      <c r="H260" s="10"/>
      <c r="I260" s="10"/>
      <c r="J260" s="10"/>
      <c r="K260" s="10"/>
      <c r="L260" s="15"/>
      <c r="N260" s="27"/>
      <c r="O260" s="27"/>
      <c r="P260" s="27"/>
      <c r="Q260" s="27"/>
      <c r="R260" s="27"/>
    </row>
    <row r="261" spans="3:18" s="8" customFormat="1" x14ac:dyDescent="0.2">
      <c r="C261" s="59"/>
      <c r="D261" s="10"/>
      <c r="E261" s="10"/>
      <c r="F261" s="10"/>
      <c r="G261" s="10"/>
      <c r="H261" s="10"/>
      <c r="I261" s="10"/>
      <c r="J261" s="10"/>
      <c r="K261" s="10"/>
      <c r="L261" s="15"/>
      <c r="N261" s="27"/>
      <c r="O261" s="27"/>
      <c r="P261" s="27"/>
      <c r="Q261" s="27"/>
      <c r="R261" s="27"/>
    </row>
    <row r="262" spans="3:18" s="8" customFormat="1" x14ac:dyDescent="0.2">
      <c r="C262" s="59"/>
      <c r="D262" s="10"/>
      <c r="E262" s="10"/>
      <c r="F262" s="10"/>
      <c r="G262" s="10"/>
      <c r="H262" s="10"/>
      <c r="I262" s="10"/>
      <c r="J262" s="10"/>
      <c r="K262" s="10"/>
      <c r="L262" s="15"/>
      <c r="N262" s="27"/>
      <c r="O262" s="27"/>
      <c r="P262" s="27"/>
      <c r="Q262" s="27"/>
      <c r="R262" s="27"/>
    </row>
    <row r="263" spans="3:18" s="8" customFormat="1" x14ac:dyDescent="0.2">
      <c r="C263" s="59"/>
      <c r="D263" s="10"/>
      <c r="E263" s="10"/>
      <c r="F263" s="10"/>
      <c r="G263" s="10"/>
      <c r="H263" s="10"/>
      <c r="I263" s="10"/>
      <c r="J263" s="10"/>
      <c r="K263" s="10"/>
      <c r="L263" s="15"/>
      <c r="N263" s="27"/>
      <c r="O263" s="27"/>
      <c r="P263" s="27"/>
      <c r="Q263" s="27"/>
      <c r="R263" s="27"/>
    </row>
    <row r="264" spans="3:18" s="8" customFormat="1" ht="20.25" x14ac:dyDescent="0.2">
      <c r="C264" s="169"/>
      <c r="D264" s="297" t="s">
        <v>114</v>
      </c>
      <c r="E264" s="297"/>
      <c r="F264" s="297"/>
      <c r="G264" s="297"/>
      <c r="H264" s="297"/>
      <c r="I264" s="297"/>
      <c r="J264" s="297"/>
      <c r="K264" s="297"/>
      <c r="L264" s="170"/>
      <c r="N264" s="27"/>
      <c r="O264" s="27"/>
      <c r="P264" s="27"/>
      <c r="Q264" s="27"/>
      <c r="R264" s="27"/>
    </row>
    <row r="265" spans="3:18" s="8" customFormat="1" ht="18.75" customHeight="1" x14ac:dyDescent="0.2">
      <c r="C265" s="143"/>
      <c r="D265" s="65"/>
      <c r="E265" s="65"/>
      <c r="F265" s="65"/>
      <c r="G265" s="65"/>
      <c r="H265" s="65"/>
      <c r="I265" s="65"/>
      <c r="J265" s="65"/>
      <c r="K265" s="65"/>
      <c r="L265" s="144"/>
      <c r="N265" s="27"/>
      <c r="O265" s="27"/>
      <c r="P265" s="27"/>
      <c r="Q265" s="27"/>
      <c r="R265" s="27"/>
    </row>
    <row r="266" spans="3:18" s="8" customFormat="1" x14ac:dyDescent="0.2">
      <c r="C266"/>
      <c r="D266"/>
      <c r="E266"/>
      <c r="F266"/>
      <c r="G266"/>
      <c r="H266"/>
      <c r="I266"/>
      <c r="J266"/>
      <c r="K266"/>
      <c r="L266"/>
      <c r="M266" s="27"/>
      <c r="N266" s="27"/>
      <c r="O266" s="27"/>
      <c r="P266" s="27"/>
      <c r="Q266" s="27"/>
      <c r="R266" s="27"/>
    </row>
    <row r="267" spans="3:18" s="8" customFormat="1" x14ac:dyDescent="0.2">
      <c r="C267"/>
      <c r="D267"/>
      <c r="E267"/>
      <c r="F267"/>
      <c r="G267"/>
      <c r="H267"/>
      <c r="I267"/>
      <c r="J267"/>
      <c r="K267"/>
      <c r="L267"/>
      <c r="M267" s="27"/>
      <c r="N267" s="27"/>
      <c r="O267" s="27"/>
      <c r="P267" s="27"/>
      <c r="Q267" s="27"/>
      <c r="R267" s="27"/>
    </row>
    <row r="268" spans="3:18" s="8" customFormat="1" x14ac:dyDescent="0.2">
      <c r="C268"/>
      <c r="D268"/>
      <c r="E268"/>
      <c r="F268"/>
      <c r="G268"/>
      <c r="H268"/>
      <c r="I268"/>
      <c r="J268"/>
      <c r="K268"/>
      <c r="L268"/>
      <c r="M268" s="27"/>
      <c r="N268" s="27"/>
      <c r="O268" s="27"/>
      <c r="P268" s="27"/>
      <c r="Q268" s="27"/>
      <c r="R268" s="27"/>
    </row>
    <row r="269" spans="3:18" s="8" customFormat="1" x14ac:dyDescent="0.2">
      <c r="C269"/>
      <c r="D269"/>
      <c r="E269"/>
      <c r="F269"/>
      <c r="G269"/>
      <c r="H269"/>
      <c r="I269"/>
      <c r="J269"/>
      <c r="K269"/>
      <c r="L269"/>
      <c r="M269" s="27"/>
      <c r="N269" s="27"/>
      <c r="O269" s="27"/>
      <c r="P269" s="27"/>
      <c r="Q269" s="27"/>
      <c r="R269" s="27"/>
    </row>
    <row r="270" spans="3:18" s="8" customFormat="1" x14ac:dyDescent="0.2">
      <c r="C270"/>
      <c r="D270"/>
      <c r="E270"/>
      <c r="F270"/>
      <c r="G270"/>
      <c r="H270"/>
      <c r="I270"/>
      <c r="J270"/>
      <c r="K270"/>
      <c r="L270"/>
      <c r="M270" s="27"/>
      <c r="N270" s="27"/>
      <c r="O270" s="27"/>
      <c r="P270" s="27"/>
      <c r="Q270" s="27"/>
      <c r="R270" s="27"/>
    </row>
    <row r="271" spans="3:18" s="8" customFormat="1" x14ac:dyDescent="0.2">
      <c r="C271"/>
      <c r="D271"/>
      <c r="E271"/>
      <c r="F271"/>
      <c r="G271"/>
      <c r="H271"/>
      <c r="I271"/>
      <c r="J271"/>
      <c r="K271"/>
      <c r="L271"/>
      <c r="M271" s="27"/>
      <c r="N271" s="27"/>
      <c r="O271" s="27"/>
      <c r="P271" s="27"/>
      <c r="Q271" s="27"/>
      <c r="R271" s="27"/>
    </row>
    <row r="272" spans="3:18" s="8" customFormat="1" x14ac:dyDescent="0.2">
      <c r="C272"/>
      <c r="D272"/>
      <c r="E272"/>
      <c r="F272"/>
      <c r="G272"/>
      <c r="H272"/>
      <c r="I272"/>
      <c r="J272"/>
      <c r="K272"/>
      <c r="L272"/>
      <c r="M272" s="27"/>
      <c r="N272" s="27"/>
      <c r="O272" s="27"/>
      <c r="P272" s="27"/>
      <c r="Q272" s="27"/>
      <c r="R272" s="27"/>
    </row>
    <row r="273" spans="3:18" s="8" customFormat="1" x14ac:dyDescent="0.2">
      <c r="C273"/>
      <c r="D273"/>
      <c r="E273"/>
      <c r="F273"/>
      <c r="G273"/>
      <c r="H273"/>
      <c r="I273"/>
      <c r="J273"/>
      <c r="K273"/>
      <c r="L273"/>
      <c r="M273" s="27"/>
      <c r="N273" s="27"/>
      <c r="O273" s="27"/>
      <c r="P273" s="27"/>
      <c r="Q273" s="27"/>
      <c r="R273" s="27"/>
    </row>
    <row r="274" spans="3:18" s="8" customFormat="1" x14ac:dyDescent="0.2">
      <c r="C274"/>
      <c r="D274"/>
      <c r="E274"/>
      <c r="F274"/>
      <c r="G274"/>
      <c r="H274"/>
      <c r="I274"/>
      <c r="J274"/>
      <c r="K274"/>
      <c r="L274"/>
      <c r="M274" s="27"/>
      <c r="N274" s="27"/>
      <c r="O274" s="27"/>
      <c r="P274" s="27"/>
      <c r="Q274" s="27"/>
      <c r="R274" s="27"/>
    </row>
    <row r="275" spans="3:18" s="8" customFormat="1" x14ac:dyDescent="0.2">
      <c r="C275"/>
      <c r="D275"/>
      <c r="E275"/>
      <c r="F275"/>
      <c r="G275"/>
      <c r="H275"/>
      <c r="I275"/>
      <c r="J275"/>
      <c r="K275"/>
      <c r="L275"/>
      <c r="M275" s="27"/>
      <c r="N275" s="27"/>
      <c r="O275" s="27"/>
      <c r="P275" s="27"/>
      <c r="Q275" s="27"/>
      <c r="R275" s="27"/>
    </row>
    <row r="276" spans="3:18" s="8" customFormat="1" x14ac:dyDescent="0.2">
      <c r="C276"/>
      <c r="D276"/>
      <c r="E276"/>
      <c r="F276"/>
      <c r="G276"/>
      <c r="H276"/>
      <c r="I276"/>
      <c r="J276"/>
      <c r="K276"/>
      <c r="L276"/>
      <c r="M276" s="27"/>
      <c r="N276" s="27"/>
      <c r="O276" s="27"/>
      <c r="P276" s="27"/>
      <c r="Q276" s="27"/>
      <c r="R276" s="27"/>
    </row>
    <row r="277" spans="3:18" s="8" customFormat="1" x14ac:dyDescent="0.2">
      <c r="C277"/>
      <c r="D277"/>
      <c r="E277"/>
      <c r="F277"/>
      <c r="G277"/>
      <c r="H277"/>
      <c r="I277"/>
      <c r="J277"/>
      <c r="K277"/>
      <c r="L277"/>
      <c r="M277" s="27"/>
      <c r="N277" s="27"/>
      <c r="O277" s="27"/>
      <c r="P277" s="27"/>
      <c r="Q277" s="27"/>
      <c r="R277" s="27"/>
    </row>
    <row r="278" spans="3:18" s="8" customFormat="1" x14ac:dyDescent="0.2">
      <c r="C278"/>
      <c r="D278"/>
      <c r="E278"/>
      <c r="F278"/>
      <c r="G278"/>
      <c r="H278"/>
      <c r="I278"/>
      <c r="J278"/>
      <c r="K278"/>
      <c r="L278"/>
      <c r="M278" s="27"/>
      <c r="N278" s="27"/>
      <c r="O278" s="27"/>
      <c r="P278" s="27"/>
      <c r="Q278" s="27"/>
      <c r="R278" s="27"/>
    </row>
    <row r="279" spans="3:18" s="8" customFormat="1" x14ac:dyDescent="0.2">
      <c r="C279"/>
      <c r="D279"/>
      <c r="E279"/>
      <c r="F279"/>
      <c r="G279"/>
      <c r="H279"/>
      <c r="I279"/>
      <c r="J279"/>
      <c r="K279"/>
      <c r="L279"/>
      <c r="M279" s="27"/>
      <c r="N279" s="27"/>
      <c r="O279" s="27"/>
      <c r="P279" s="27"/>
      <c r="Q279" s="27"/>
      <c r="R279" s="27"/>
    </row>
    <row r="280" spans="3:18" s="8" customFormat="1" x14ac:dyDescent="0.2">
      <c r="C280"/>
      <c r="D280"/>
      <c r="E280"/>
      <c r="F280"/>
      <c r="G280"/>
      <c r="H280"/>
      <c r="I280"/>
      <c r="J280"/>
      <c r="K280"/>
      <c r="L280"/>
      <c r="M280" s="27"/>
      <c r="N280" s="27"/>
      <c r="O280" s="27"/>
      <c r="P280" s="27"/>
      <c r="Q280" s="27"/>
      <c r="R280" s="27"/>
    </row>
    <row r="281" spans="3:18" s="8" customFormat="1" x14ac:dyDescent="0.2">
      <c r="C281"/>
      <c r="D281"/>
      <c r="E281"/>
      <c r="F281"/>
      <c r="G281"/>
      <c r="H281"/>
      <c r="I281"/>
      <c r="J281"/>
      <c r="K281"/>
      <c r="L281"/>
      <c r="M281" s="27"/>
      <c r="N281" s="27"/>
      <c r="O281" s="27"/>
      <c r="P281" s="27"/>
      <c r="Q281" s="27"/>
      <c r="R281" s="27"/>
    </row>
    <row r="282" spans="3:18" s="8" customFormat="1" x14ac:dyDescent="0.2">
      <c r="C282"/>
      <c r="D282"/>
      <c r="E282"/>
      <c r="F282"/>
      <c r="G282"/>
      <c r="H282"/>
      <c r="I282"/>
      <c r="J282"/>
      <c r="K282"/>
      <c r="L282"/>
      <c r="M282" s="27"/>
      <c r="N282" s="27"/>
      <c r="O282" s="27"/>
      <c r="P282" s="27"/>
      <c r="Q282" s="27"/>
      <c r="R282" s="27"/>
    </row>
    <row r="283" spans="3:18" s="8" customFormat="1" x14ac:dyDescent="0.2">
      <c r="C283"/>
      <c r="D283"/>
      <c r="E283"/>
      <c r="F283"/>
      <c r="G283"/>
      <c r="H283"/>
      <c r="I283"/>
      <c r="J283"/>
      <c r="K283"/>
      <c r="L283"/>
      <c r="M283" s="27"/>
      <c r="N283" s="27"/>
      <c r="O283" s="27"/>
      <c r="P283" s="27"/>
      <c r="Q283" s="27"/>
      <c r="R283" s="27"/>
    </row>
    <row r="284" spans="3:18" s="8" customFormat="1" x14ac:dyDescent="0.2">
      <c r="C284"/>
      <c r="D284"/>
      <c r="E284"/>
      <c r="F284"/>
      <c r="G284"/>
      <c r="H284"/>
      <c r="I284"/>
      <c r="J284"/>
      <c r="K284"/>
      <c r="L284"/>
      <c r="M284" s="27"/>
      <c r="N284" s="27"/>
      <c r="O284" s="27"/>
      <c r="P284" s="27"/>
      <c r="Q284" s="27"/>
      <c r="R284" s="27"/>
    </row>
    <row r="285" spans="3:18" s="8" customFormat="1" x14ac:dyDescent="0.2">
      <c r="C285"/>
      <c r="D285"/>
      <c r="E285"/>
      <c r="F285"/>
      <c r="G285"/>
      <c r="H285"/>
      <c r="I285"/>
      <c r="J285"/>
      <c r="K285"/>
      <c r="L285"/>
      <c r="M285" s="27"/>
      <c r="N285" s="27"/>
      <c r="O285" s="27"/>
      <c r="P285" s="27"/>
      <c r="Q285" s="27"/>
      <c r="R285" s="27"/>
    </row>
    <row r="286" spans="3:18" s="8" customFormat="1" x14ac:dyDescent="0.2">
      <c r="C286"/>
      <c r="D286"/>
      <c r="E286"/>
      <c r="F286"/>
      <c r="G286"/>
      <c r="H286"/>
      <c r="I286"/>
      <c r="J286"/>
      <c r="K286"/>
      <c r="L286"/>
      <c r="M286" s="27"/>
      <c r="N286" s="27"/>
      <c r="O286" s="27"/>
      <c r="P286" s="27"/>
      <c r="Q286" s="27"/>
      <c r="R286" s="27"/>
    </row>
    <row r="287" spans="3:18" s="8" customFormat="1" x14ac:dyDescent="0.2">
      <c r="C287"/>
      <c r="D287"/>
      <c r="E287"/>
      <c r="F287"/>
      <c r="G287"/>
      <c r="H287"/>
      <c r="I287"/>
      <c r="J287"/>
      <c r="K287"/>
      <c r="L287"/>
      <c r="M287" s="27"/>
      <c r="N287" s="27"/>
      <c r="O287" s="27"/>
      <c r="P287" s="27"/>
      <c r="Q287" s="27"/>
      <c r="R287" s="27"/>
    </row>
    <row r="288" spans="3:18" s="8" customFormat="1" x14ac:dyDescent="0.2">
      <c r="C288"/>
      <c r="D288"/>
      <c r="E288"/>
      <c r="F288"/>
      <c r="G288"/>
      <c r="H288"/>
      <c r="I288"/>
      <c r="J288"/>
      <c r="K288"/>
      <c r="L288"/>
      <c r="M288" s="27"/>
      <c r="N288" s="27"/>
      <c r="O288" s="27"/>
      <c r="P288" s="27"/>
      <c r="Q288" s="27"/>
      <c r="R288" s="27"/>
    </row>
    <row r="289" spans="3:18" s="8" customFormat="1" x14ac:dyDescent="0.2">
      <c r="C289"/>
      <c r="D289"/>
      <c r="E289"/>
      <c r="F289"/>
      <c r="G289"/>
      <c r="H289"/>
      <c r="I289"/>
      <c r="J289"/>
      <c r="K289"/>
      <c r="L289"/>
      <c r="M289" s="27"/>
      <c r="N289" s="27"/>
      <c r="O289" s="27"/>
      <c r="P289" s="27"/>
      <c r="Q289" s="27"/>
      <c r="R289" s="27"/>
    </row>
    <row r="290" spans="3:18" s="8" customFormat="1" x14ac:dyDescent="0.2">
      <c r="C290"/>
      <c r="D290"/>
      <c r="E290"/>
      <c r="F290"/>
      <c r="G290"/>
      <c r="H290"/>
      <c r="I290"/>
      <c r="J290"/>
      <c r="K290"/>
      <c r="L290"/>
      <c r="M290" s="27"/>
      <c r="N290" s="27"/>
      <c r="O290" s="27"/>
      <c r="P290" s="27"/>
      <c r="Q290" s="27"/>
      <c r="R290" s="27"/>
    </row>
    <row r="291" spans="3:18" s="8" customFormat="1" x14ac:dyDescent="0.2">
      <c r="C291"/>
      <c r="D291"/>
      <c r="E291"/>
      <c r="F291"/>
      <c r="G291"/>
      <c r="H291"/>
      <c r="I291"/>
      <c r="J291"/>
      <c r="K291"/>
      <c r="L291"/>
      <c r="M291" s="27"/>
      <c r="N291" s="27"/>
      <c r="O291" s="27"/>
      <c r="P291" s="27"/>
      <c r="Q291" s="27"/>
      <c r="R291" s="27"/>
    </row>
    <row r="292" spans="3:18" s="8" customFormat="1" x14ac:dyDescent="0.2">
      <c r="C292"/>
      <c r="D292"/>
      <c r="E292"/>
      <c r="F292"/>
      <c r="G292"/>
      <c r="H292"/>
      <c r="I292"/>
      <c r="J292"/>
      <c r="K292"/>
      <c r="L292"/>
      <c r="M292" s="27"/>
      <c r="N292" s="27"/>
      <c r="O292" s="27"/>
      <c r="P292" s="27"/>
      <c r="Q292" s="27"/>
      <c r="R292" s="27"/>
    </row>
    <row r="293" spans="3:18" s="8" customFormat="1" x14ac:dyDescent="0.2">
      <c r="C293"/>
      <c r="D293"/>
      <c r="E293"/>
      <c r="F293"/>
      <c r="G293"/>
      <c r="H293"/>
      <c r="I293"/>
      <c r="J293"/>
      <c r="K293"/>
      <c r="L293"/>
      <c r="M293" s="27"/>
      <c r="N293" s="27"/>
      <c r="O293" s="27"/>
      <c r="P293" s="27"/>
      <c r="Q293" s="27"/>
      <c r="R293" s="27"/>
    </row>
    <row r="294" spans="3:18" s="8" customFormat="1" x14ac:dyDescent="0.2">
      <c r="C294"/>
      <c r="D294"/>
      <c r="E294"/>
      <c r="F294"/>
      <c r="G294"/>
      <c r="H294"/>
      <c r="I294"/>
      <c r="J294"/>
      <c r="K294"/>
      <c r="L294"/>
      <c r="M294" s="27"/>
      <c r="N294" s="27"/>
      <c r="O294" s="27"/>
      <c r="P294" s="27"/>
      <c r="Q294" s="27"/>
      <c r="R294" s="27"/>
    </row>
    <row r="295" spans="3:18" s="8" customFormat="1" x14ac:dyDescent="0.2">
      <c r="C295"/>
      <c r="D295"/>
      <c r="E295"/>
      <c r="F295"/>
      <c r="G295"/>
      <c r="H295"/>
      <c r="I295"/>
      <c r="J295"/>
      <c r="K295"/>
      <c r="L295"/>
      <c r="M295" s="27"/>
      <c r="N295" s="27"/>
      <c r="O295" s="27"/>
      <c r="P295" s="27"/>
      <c r="Q295" s="27"/>
      <c r="R295" s="27"/>
    </row>
    <row r="296" spans="3:18" s="8" customFormat="1" x14ac:dyDescent="0.2">
      <c r="C296"/>
      <c r="D296"/>
      <c r="E296"/>
      <c r="F296"/>
      <c r="G296"/>
      <c r="H296"/>
      <c r="I296"/>
      <c r="J296"/>
      <c r="K296"/>
      <c r="L296"/>
      <c r="M296" s="27"/>
      <c r="N296" s="27"/>
      <c r="O296" s="27"/>
      <c r="P296" s="27"/>
      <c r="Q296" s="27"/>
      <c r="R296" s="27"/>
    </row>
    <row r="297" spans="3:18" s="8" customFormat="1" x14ac:dyDescent="0.2">
      <c r="C297"/>
      <c r="D297"/>
      <c r="E297"/>
      <c r="F297"/>
      <c r="G297"/>
      <c r="H297"/>
      <c r="I297"/>
      <c r="J297"/>
      <c r="K297"/>
      <c r="L297"/>
      <c r="M297" s="27"/>
      <c r="N297" s="27"/>
      <c r="O297" s="27"/>
      <c r="P297" s="27"/>
      <c r="Q297" s="27"/>
      <c r="R297" s="27"/>
    </row>
    <row r="298" spans="3:18" s="8" customFormat="1" x14ac:dyDescent="0.2">
      <c r="C298"/>
      <c r="D298"/>
      <c r="E298"/>
      <c r="F298"/>
      <c r="G298"/>
      <c r="H298"/>
      <c r="I298"/>
      <c r="J298"/>
      <c r="K298"/>
      <c r="L298"/>
      <c r="M298" s="27"/>
      <c r="N298" s="27"/>
      <c r="O298" s="27"/>
      <c r="P298" s="27"/>
      <c r="Q298" s="27"/>
      <c r="R298" s="27"/>
    </row>
    <row r="299" spans="3:18" s="8" customFormat="1" x14ac:dyDescent="0.2">
      <c r="C299"/>
      <c r="D299"/>
      <c r="E299"/>
      <c r="F299"/>
      <c r="G299"/>
      <c r="H299"/>
      <c r="I299"/>
      <c r="J299"/>
      <c r="K299"/>
      <c r="L299"/>
      <c r="M299" s="27"/>
      <c r="N299" s="27"/>
      <c r="O299" s="27"/>
      <c r="P299" s="27"/>
      <c r="Q299" s="27"/>
      <c r="R299" s="27"/>
    </row>
    <row r="300" spans="3:18" s="8" customFormat="1" x14ac:dyDescent="0.2">
      <c r="C300"/>
      <c r="D300"/>
      <c r="E300"/>
      <c r="F300"/>
      <c r="G300"/>
      <c r="H300"/>
      <c r="I300"/>
      <c r="J300"/>
      <c r="K300"/>
      <c r="L300"/>
      <c r="M300" s="27"/>
      <c r="N300" s="27"/>
      <c r="O300" s="27"/>
      <c r="P300" s="27"/>
      <c r="Q300" s="27"/>
      <c r="R300" s="27"/>
    </row>
    <row r="301" spans="3:18" s="8" customFormat="1" x14ac:dyDescent="0.2">
      <c r="C301"/>
      <c r="D301"/>
      <c r="E301"/>
      <c r="F301"/>
      <c r="G301"/>
      <c r="H301"/>
      <c r="I301"/>
      <c r="J301"/>
      <c r="K301"/>
      <c r="L301"/>
      <c r="M301" s="27"/>
      <c r="N301" s="27"/>
      <c r="O301" s="27"/>
      <c r="P301" s="27"/>
      <c r="Q301" s="27"/>
      <c r="R301" s="27"/>
    </row>
    <row r="302" spans="3:18" s="8" customFormat="1" x14ac:dyDescent="0.2">
      <c r="C302"/>
      <c r="D302"/>
      <c r="E302"/>
      <c r="F302"/>
      <c r="G302"/>
      <c r="H302"/>
      <c r="I302"/>
      <c r="J302"/>
      <c r="K302"/>
      <c r="L302"/>
      <c r="M302" s="27"/>
      <c r="N302" s="27"/>
      <c r="O302" s="27"/>
      <c r="P302" s="27"/>
      <c r="Q302" s="27"/>
      <c r="R302" s="27"/>
    </row>
    <row r="303" spans="3:18" s="8" customFormat="1" x14ac:dyDescent="0.2">
      <c r="C303"/>
      <c r="D303"/>
      <c r="E303"/>
      <c r="F303"/>
      <c r="G303"/>
      <c r="H303"/>
      <c r="I303"/>
      <c r="J303"/>
      <c r="K303"/>
      <c r="L303"/>
      <c r="M303" s="27"/>
      <c r="N303" s="27"/>
      <c r="O303" s="27"/>
      <c r="P303" s="27"/>
      <c r="Q303" s="27"/>
      <c r="R303" s="27"/>
    </row>
    <row r="304" spans="3:18" s="8" customFormat="1" x14ac:dyDescent="0.2">
      <c r="C304"/>
      <c r="D304"/>
      <c r="E304"/>
      <c r="F304"/>
      <c r="G304"/>
      <c r="H304"/>
      <c r="I304"/>
      <c r="J304"/>
      <c r="K304"/>
      <c r="L304"/>
      <c r="M304" s="27"/>
      <c r="N304" s="27"/>
      <c r="O304" s="27"/>
      <c r="P304" s="27"/>
      <c r="Q304" s="27"/>
      <c r="R304" s="27"/>
    </row>
    <row r="305" spans="3:18" s="8" customFormat="1" x14ac:dyDescent="0.2">
      <c r="C305"/>
      <c r="D305"/>
      <c r="E305"/>
      <c r="F305"/>
      <c r="G305"/>
      <c r="H305"/>
      <c r="I305"/>
      <c r="J305"/>
      <c r="K305"/>
      <c r="L305"/>
      <c r="M305" s="27"/>
      <c r="N305" s="27"/>
      <c r="O305" s="27"/>
      <c r="P305" s="27"/>
      <c r="Q305" s="27"/>
      <c r="R305" s="27"/>
    </row>
    <row r="306" spans="3:18" s="8" customFormat="1" x14ac:dyDescent="0.2">
      <c r="C306"/>
      <c r="D306"/>
      <c r="E306"/>
      <c r="F306"/>
      <c r="G306"/>
      <c r="H306"/>
      <c r="I306"/>
      <c r="J306"/>
      <c r="K306"/>
      <c r="L306"/>
      <c r="M306" s="27"/>
      <c r="N306" s="27"/>
      <c r="O306" s="27"/>
      <c r="P306" s="27"/>
      <c r="Q306" s="27"/>
      <c r="R306" s="27"/>
    </row>
    <row r="307" spans="3:18" s="8" customFormat="1" x14ac:dyDescent="0.2">
      <c r="C307"/>
      <c r="D307"/>
      <c r="E307"/>
      <c r="F307"/>
      <c r="G307"/>
      <c r="H307"/>
      <c r="I307"/>
      <c r="J307"/>
      <c r="K307"/>
      <c r="L307"/>
      <c r="M307" s="27"/>
      <c r="N307" s="27"/>
      <c r="O307" s="27"/>
      <c r="P307" s="27"/>
      <c r="Q307" s="27"/>
      <c r="R307" s="27"/>
    </row>
    <row r="308" spans="3:18" s="8" customFormat="1" x14ac:dyDescent="0.2">
      <c r="C308"/>
      <c r="D308"/>
      <c r="E308"/>
      <c r="F308"/>
      <c r="G308"/>
      <c r="H308"/>
      <c r="I308"/>
      <c r="J308"/>
      <c r="K308"/>
      <c r="L308"/>
      <c r="M308" s="27"/>
      <c r="N308" s="27"/>
      <c r="O308" s="27"/>
      <c r="P308" s="27"/>
      <c r="Q308" s="27"/>
      <c r="R308" s="27"/>
    </row>
    <row r="309" spans="3:18" s="8" customFormat="1" x14ac:dyDescent="0.2">
      <c r="C309"/>
      <c r="D309"/>
      <c r="E309"/>
      <c r="F309"/>
      <c r="G309"/>
      <c r="H309"/>
      <c r="I309"/>
      <c r="J309"/>
      <c r="K309"/>
      <c r="L309"/>
      <c r="M309" s="27"/>
      <c r="N309" s="27"/>
      <c r="O309" s="27"/>
      <c r="P309" s="27"/>
      <c r="Q309" s="27"/>
      <c r="R309" s="27"/>
    </row>
    <row r="310" spans="3:18" s="8" customFormat="1" x14ac:dyDescent="0.2">
      <c r="C310"/>
      <c r="D310"/>
      <c r="E310"/>
      <c r="F310"/>
      <c r="G310"/>
      <c r="H310"/>
      <c r="I310"/>
      <c r="J310"/>
      <c r="K310"/>
      <c r="L310"/>
      <c r="M310" s="27"/>
      <c r="N310" s="27"/>
      <c r="O310" s="27"/>
      <c r="P310" s="27"/>
      <c r="Q310" s="27"/>
      <c r="R310" s="27"/>
    </row>
    <row r="311" spans="3:18" s="8" customFormat="1" x14ac:dyDescent="0.2">
      <c r="C311"/>
      <c r="D311"/>
      <c r="E311"/>
      <c r="F311"/>
      <c r="G311"/>
      <c r="H311"/>
      <c r="I311"/>
      <c r="J311"/>
      <c r="K311"/>
      <c r="L311"/>
      <c r="M311" s="27"/>
      <c r="N311" s="27"/>
      <c r="O311" s="27"/>
      <c r="P311" s="27"/>
      <c r="Q311" s="27"/>
      <c r="R311" s="27"/>
    </row>
    <row r="312" spans="3:18" s="8" customFormat="1" x14ac:dyDescent="0.2">
      <c r="C312"/>
      <c r="D312"/>
      <c r="E312"/>
      <c r="F312"/>
      <c r="G312"/>
      <c r="H312"/>
      <c r="I312"/>
      <c r="J312"/>
      <c r="K312"/>
      <c r="L312"/>
      <c r="M312" s="27"/>
      <c r="N312" s="27"/>
      <c r="O312" s="27"/>
      <c r="P312" s="27"/>
      <c r="Q312" s="27"/>
      <c r="R312" s="27"/>
    </row>
    <row r="313" spans="3:18" s="8" customFormat="1" x14ac:dyDescent="0.2">
      <c r="C313"/>
      <c r="D313"/>
      <c r="E313"/>
      <c r="F313"/>
      <c r="G313"/>
      <c r="H313"/>
      <c r="I313"/>
      <c r="J313"/>
      <c r="K313"/>
      <c r="L313"/>
      <c r="M313" s="27"/>
      <c r="N313" s="27"/>
      <c r="O313" s="27"/>
      <c r="P313" s="27"/>
      <c r="Q313" s="27"/>
      <c r="R313" s="27"/>
    </row>
    <row r="314" spans="3:18" s="8" customFormat="1" x14ac:dyDescent="0.2">
      <c r="C314"/>
      <c r="D314"/>
      <c r="E314"/>
      <c r="F314"/>
      <c r="G314"/>
      <c r="H314"/>
      <c r="I314"/>
      <c r="J314"/>
      <c r="K314"/>
      <c r="L314"/>
      <c r="M314" s="27"/>
      <c r="N314" s="27"/>
      <c r="O314" s="27"/>
      <c r="P314" s="27"/>
      <c r="Q314" s="27"/>
      <c r="R314" s="27"/>
    </row>
    <row r="315" spans="3:18" s="8" customFormat="1" x14ac:dyDescent="0.2">
      <c r="C315"/>
      <c r="D315"/>
      <c r="E315"/>
      <c r="F315"/>
      <c r="G315"/>
      <c r="H315"/>
      <c r="I315"/>
      <c r="J315"/>
      <c r="K315"/>
      <c r="L315"/>
      <c r="M315" s="27"/>
      <c r="N315" s="27"/>
      <c r="O315" s="27"/>
      <c r="P315" s="27"/>
      <c r="Q315" s="27"/>
      <c r="R315" s="27"/>
    </row>
    <row r="316" spans="3:18" s="8" customFormat="1" x14ac:dyDescent="0.2">
      <c r="C316"/>
      <c r="D316"/>
      <c r="E316"/>
      <c r="F316"/>
      <c r="G316"/>
      <c r="H316"/>
      <c r="I316"/>
      <c r="J316"/>
      <c r="K316"/>
      <c r="L316"/>
      <c r="M316" s="27"/>
      <c r="N316" s="27"/>
      <c r="O316" s="27"/>
      <c r="P316" s="27"/>
      <c r="Q316" s="27"/>
      <c r="R316" s="27"/>
    </row>
    <row r="317" spans="3:18" s="8" customFormat="1" x14ac:dyDescent="0.2">
      <c r="C317"/>
      <c r="D317"/>
      <c r="E317"/>
      <c r="F317"/>
      <c r="G317"/>
      <c r="H317"/>
      <c r="I317"/>
      <c r="J317"/>
      <c r="K317"/>
      <c r="L317"/>
      <c r="M317" s="27"/>
      <c r="N317" s="27"/>
      <c r="O317" s="27"/>
      <c r="P317" s="27"/>
      <c r="Q317" s="27"/>
      <c r="R317" s="27"/>
    </row>
    <row r="318" spans="3:18" s="8" customFormat="1" x14ac:dyDescent="0.2">
      <c r="C318"/>
      <c r="D318"/>
      <c r="E318"/>
      <c r="F318"/>
      <c r="G318"/>
      <c r="H318"/>
      <c r="I318"/>
      <c r="J318"/>
      <c r="K318"/>
      <c r="L318"/>
      <c r="M318" s="27"/>
      <c r="N318" s="27"/>
      <c r="O318" s="27"/>
      <c r="P318" s="27"/>
      <c r="Q318" s="27"/>
      <c r="R318" s="27"/>
    </row>
    <row r="319" spans="3:18" s="8" customFormat="1" x14ac:dyDescent="0.2">
      <c r="C319"/>
      <c r="D319"/>
      <c r="E319"/>
      <c r="F319"/>
      <c r="G319"/>
      <c r="H319"/>
      <c r="I319"/>
      <c r="J319"/>
      <c r="K319"/>
      <c r="L319"/>
      <c r="M319" s="27"/>
      <c r="N319" s="27"/>
      <c r="O319" s="27"/>
      <c r="P319" s="27"/>
      <c r="Q319" s="27"/>
      <c r="R319" s="27"/>
    </row>
    <row r="320" spans="3:18" s="8" customFormat="1" x14ac:dyDescent="0.2">
      <c r="C320"/>
      <c r="D320"/>
      <c r="E320"/>
      <c r="F320"/>
      <c r="G320"/>
      <c r="H320"/>
      <c r="I320"/>
      <c r="J320"/>
      <c r="K320"/>
      <c r="L320"/>
      <c r="M320" s="27"/>
      <c r="N320" s="27"/>
      <c r="O320" s="27"/>
      <c r="P320" s="27"/>
      <c r="Q320" s="27"/>
      <c r="R320" s="27"/>
    </row>
    <row r="321" spans="3:18" s="8" customFormat="1" x14ac:dyDescent="0.2">
      <c r="C321"/>
      <c r="D321"/>
      <c r="E321"/>
      <c r="F321"/>
      <c r="G321"/>
      <c r="H321"/>
      <c r="I321"/>
      <c r="J321"/>
      <c r="K321"/>
      <c r="L321"/>
      <c r="M321" s="27"/>
      <c r="N321" s="27"/>
      <c r="O321" s="27"/>
      <c r="P321" s="27"/>
      <c r="Q321" s="27"/>
      <c r="R321" s="27"/>
    </row>
    <row r="322" spans="3:18" s="8" customFormat="1" x14ac:dyDescent="0.2">
      <c r="C322"/>
      <c r="D322"/>
      <c r="E322"/>
      <c r="F322"/>
      <c r="G322"/>
      <c r="H322"/>
      <c r="I322"/>
      <c r="J322"/>
      <c r="K322"/>
      <c r="L322"/>
      <c r="M322" s="27"/>
      <c r="N322" s="27"/>
      <c r="O322" s="27"/>
      <c r="P322" s="27"/>
      <c r="Q322" s="27"/>
      <c r="R322" s="27"/>
    </row>
    <row r="323" spans="3:18" s="8" customFormat="1" x14ac:dyDescent="0.2">
      <c r="C323"/>
      <c r="D323"/>
      <c r="E323"/>
      <c r="F323"/>
      <c r="G323"/>
      <c r="H323"/>
      <c r="I323"/>
      <c r="J323"/>
      <c r="K323"/>
      <c r="L323"/>
      <c r="M323" s="27"/>
      <c r="N323" s="27"/>
      <c r="O323" s="27"/>
      <c r="P323" s="27"/>
      <c r="Q323" s="27"/>
      <c r="R323" s="27"/>
    </row>
    <row r="324" spans="3:18" s="8" customFormat="1" x14ac:dyDescent="0.2">
      <c r="C324"/>
      <c r="D324"/>
      <c r="E324"/>
      <c r="F324"/>
      <c r="G324"/>
      <c r="H324"/>
      <c r="I324"/>
      <c r="J324"/>
      <c r="K324"/>
      <c r="L324"/>
      <c r="M324" s="27"/>
      <c r="N324" s="27"/>
      <c r="O324" s="27"/>
      <c r="P324" s="27"/>
      <c r="Q324" s="27"/>
      <c r="R324" s="27"/>
    </row>
    <row r="325" spans="3:18" s="8" customFormat="1" x14ac:dyDescent="0.2">
      <c r="C325"/>
      <c r="D325"/>
      <c r="E325"/>
      <c r="F325"/>
      <c r="G325"/>
      <c r="H325"/>
      <c r="I325"/>
      <c r="J325"/>
      <c r="K325"/>
      <c r="L325"/>
      <c r="M325" s="27"/>
      <c r="N325" s="27"/>
      <c r="O325" s="27"/>
      <c r="P325" s="27"/>
      <c r="Q325" s="27"/>
      <c r="R325" s="27"/>
    </row>
    <row r="326" spans="3:18" s="8" customFormat="1" x14ac:dyDescent="0.2">
      <c r="C326"/>
      <c r="D326"/>
      <c r="E326"/>
      <c r="F326"/>
      <c r="G326"/>
      <c r="H326"/>
      <c r="I326"/>
      <c r="J326"/>
      <c r="K326"/>
      <c r="L326"/>
      <c r="M326" s="27"/>
      <c r="N326" s="27"/>
      <c r="O326" s="27"/>
      <c r="P326" s="27"/>
      <c r="Q326" s="27"/>
      <c r="R326" s="27"/>
    </row>
    <row r="327" spans="3:18" s="8" customFormat="1" x14ac:dyDescent="0.2">
      <c r="C327"/>
      <c r="D327"/>
      <c r="E327"/>
      <c r="F327"/>
      <c r="G327"/>
      <c r="H327"/>
      <c r="I327"/>
      <c r="J327"/>
      <c r="K327"/>
      <c r="L327"/>
      <c r="M327" s="27"/>
      <c r="N327" s="27"/>
      <c r="O327" s="27"/>
      <c r="P327" s="27"/>
      <c r="Q327" s="27"/>
      <c r="R327" s="27"/>
    </row>
    <row r="328" spans="3:18" s="8" customFormat="1" x14ac:dyDescent="0.2">
      <c r="C328"/>
      <c r="D328"/>
      <c r="E328"/>
      <c r="F328"/>
      <c r="G328"/>
      <c r="H328"/>
      <c r="I328"/>
      <c r="J328"/>
      <c r="K328"/>
      <c r="L328"/>
      <c r="M328" s="27"/>
      <c r="N328" s="27"/>
      <c r="O328" s="27"/>
      <c r="P328" s="27"/>
      <c r="Q328" s="27"/>
      <c r="R328" s="27"/>
    </row>
    <row r="329" spans="3:18" s="8" customFormat="1" x14ac:dyDescent="0.2">
      <c r="C329"/>
      <c r="D329"/>
      <c r="E329"/>
      <c r="F329"/>
      <c r="G329"/>
      <c r="H329"/>
      <c r="I329"/>
      <c r="J329"/>
      <c r="K329"/>
      <c r="L329"/>
      <c r="M329" s="27"/>
      <c r="N329" s="27"/>
      <c r="O329" s="27"/>
      <c r="P329" s="27"/>
      <c r="Q329" s="27"/>
      <c r="R329" s="27"/>
    </row>
    <row r="330" spans="3:18" s="8" customFormat="1" x14ac:dyDescent="0.2">
      <c r="C330"/>
      <c r="D330"/>
      <c r="E330"/>
      <c r="F330"/>
      <c r="G330"/>
      <c r="H330"/>
      <c r="I330"/>
      <c r="J330"/>
      <c r="K330"/>
      <c r="L330"/>
      <c r="M330" s="27"/>
      <c r="N330" s="27"/>
      <c r="O330" s="27"/>
      <c r="P330" s="27"/>
      <c r="Q330" s="27"/>
      <c r="R330" s="27"/>
    </row>
    <row r="331" spans="3:18" s="8" customFormat="1" x14ac:dyDescent="0.2">
      <c r="C331"/>
      <c r="D331"/>
      <c r="E331"/>
      <c r="F331"/>
      <c r="G331"/>
      <c r="H331"/>
      <c r="I331"/>
      <c r="J331"/>
      <c r="K331"/>
      <c r="L331"/>
      <c r="M331" s="27"/>
      <c r="N331" s="27"/>
      <c r="O331" s="27"/>
      <c r="P331" s="27"/>
      <c r="Q331" s="27"/>
      <c r="R331" s="27"/>
    </row>
    <row r="332" spans="3:18" s="8" customFormat="1" x14ac:dyDescent="0.2">
      <c r="C332"/>
      <c r="D332"/>
      <c r="E332"/>
      <c r="F332"/>
      <c r="G332"/>
      <c r="H332"/>
      <c r="I332"/>
      <c r="J332"/>
      <c r="K332"/>
      <c r="L332"/>
      <c r="M332" s="27"/>
      <c r="N332" s="27"/>
      <c r="O332" s="27"/>
      <c r="P332" s="27"/>
      <c r="Q332" s="27"/>
      <c r="R332" s="27"/>
    </row>
    <row r="333" spans="3:18" s="8" customFormat="1" x14ac:dyDescent="0.2">
      <c r="C333"/>
      <c r="D333"/>
      <c r="E333"/>
      <c r="F333"/>
      <c r="G333"/>
      <c r="H333"/>
      <c r="I333"/>
      <c r="J333"/>
      <c r="K333"/>
      <c r="L333"/>
      <c r="M333" s="27"/>
      <c r="N333" s="27"/>
      <c r="O333" s="27"/>
      <c r="P333" s="27"/>
      <c r="Q333" s="27"/>
      <c r="R333" s="27"/>
    </row>
    <row r="334" spans="3:18" s="8" customFormat="1" x14ac:dyDescent="0.2">
      <c r="C334"/>
      <c r="D334"/>
      <c r="E334"/>
      <c r="F334"/>
      <c r="G334"/>
      <c r="H334"/>
      <c r="I334"/>
      <c r="J334"/>
      <c r="K334"/>
      <c r="L334"/>
      <c r="M334" s="27"/>
      <c r="N334" s="27"/>
      <c r="O334" s="27"/>
      <c r="P334" s="27"/>
      <c r="Q334" s="27"/>
      <c r="R334" s="27"/>
    </row>
    <row r="335" spans="3:18" s="8" customFormat="1" x14ac:dyDescent="0.2">
      <c r="C335"/>
      <c r="D335"/>
      <c r="E335"/>
      <c r="F335"/>
      <c r="G335"/>
      <c r="H335"/>
      <c r="I335"/>
      <c r="J335"/>
      <c r="K335"/>
      <c r="L335"/>
      <c r="M335" s="27"/>
      <c r="N335" s="27"/>
      <c r="O335" s="27"/>
      <c r="P335" s="27"/>
      <c r="Q335" s="27"/>
      <c r="R335" s="27"/>
    </row>
    <row r="336" spans="3:18" s="8" customFormat="1" x14ac:dyDescent="0.2">
      <c r="C336"/>
      <c r="D336"/>
      <c r="E336"/>
      <c r="F336"/>
      <c r="G336"/>
      <c r="H336"/>
      <c r="I336"/>
      <c r="J336"/>
      <c r="K336"/>
      <c r="L336"/>
      <c r="M336" s="27"/>
      <c r="N336" s="27"/>
      <c r="O336" s="27"/>
      <c r="P336" s="27"/>
      <c r="Q336" s="27"/>
      <c r="R336" s="27"/>
    </row>
    <row r="337" spans="3:18" s="8" customFormat="1" x14ac:dyDescent="0.2">
      <c r="C337"/>
      <c r="D337"/>
      <c r="E337"/>
      <c r="F337"/>
      <c r="G337"/>
      <c r="H337"/>
      <c r="I337"/>
      <c r="J337"/>
      <c r="K337"/>
      <c r="L337"/>
      <c r="M337" s="27"/>
      <c r="N337" s="27"/>
      <c r="O337" s="27"/>
      <c r="P337" s="27"/>
      <c r="Q337" s="27"/>
      <c r="R337" s="27"/>
    </row>
    <row r="338" spans="3:18" s="8" customFormat="1" x14ac:dyDescent="0.2">
      <c r="C338"/>
      <c r="D338"/>
      <c r="E338"/>
      <c r="F338"/>
      <c r="G338"/>
      <c r="H338"/>
      <c r="I338"/>
      <c r="J338"/>
      <c r="K338"/>
      <c r="L338"/>
      <c r="M338" s="27"/>
      <c r="N338" s="27"/>
      <c r="O338" s="27"/>
      <c r="P338" s="27"/>
      <c r="Q338" s="27"/>
      <c r="R338" s="27"/>
    </row>
    <row r="339" spans="3:18" s="8" customFormat="1" x14ac:dyDescent="0.2">
      <c r="C339"/>
      <c r="D339"/>
      <c r="E339"/>
      <c r="F339"/>
      <c r="G339"/>
      <c r="H339"/>
      <c r="I339"/>
      <c r="J339"/>
      <c r="K339"/>
      <c r="L339"/>
      <c r="M339" s="27"/>
      <c r="N339" s="27"/>
      <c r="O339" s="27"/>
      <c r="P339" s="27"/>
      <c r="Q339" s="27"/>
      <c r="R339" s="27"/>
    </row>
    <row r="340" spans="3:18" s="8" customFormat="1" x14ac:dyDescent="0.2">
      <c r="C340"/>
      <c r="D340"/>
      <c r="E340"/>
      <c r="F340"/>
      <c r="G340"/>
      <c r="H340"/>
      <c r="I340"/>
      <c r="J340"/>
      <c r="K340"/>
      <c r="L340"/>
      <c r="M340" s="27"/>
      <c r="N340" s="27"/>
      <c r="O340" s="27"/>
      <c r="P340" s="27"/>
      <c r="Q340" s="27"/>
      <c r="R340" s="27"/>
    </row>
    <row r="341" spans="3:18" s="8" customFormat="1" x14ac:dyDescent="0.2">
      <c r="C341"/>
      <c r="D341"/>
      <c r="E341"/>
      <c r="F341"/>
      <c r="G341"/>
      <c r="H341"/>
      <c r="I341"/>
      <c r="J341"/>
      <c r="K341"/>
      <c r="L341"/>
      <c r="M341" s="27"/>
      <c r="N341" s="27"/>
      <c r="O341" s="27"/>
      <c r="P341" s="27"/>
      <c r="Q341" s="27"/>
      <c r="R341" s="27"/>
    </row>
    <row r="342" spans="3:18" s="8" customFormat="1" x14ac:dyDescent="0.2">
      <c r="C342"/>
      <c r="D342"/>
      <c r="E342"/>
      <c r="F342"/>
      <c r="G342"/>
      <c r="H342"/>
      <c r="I342"/>
      <c r="J342"/>
      <c r="K342"/>
      <c r="L342"/>
      <c r="M342" s="27"/>
      <c r="N342" s="27"/>
      <c r="O342" s="27"/>
      <c r="P342" s="27"/>
      <c r="Q342" s="27"/>
      <c r="R342" s="27"/>
    </row>
    <row r="343" spans="3:18" s="8" customFormat="1" x14ac:dyDescent="0.2">
      <c r="C343"/>
      <c r="D343"/>
      <c r="E343"/>
      <c r="F343"/>
      <c r="G343"/>
      <c r="H343"/>
      <c r="I343"/>
      <c r="J343"/>
      <c r="K343"/>
      <c r="L343"/>
      <c r="M343" s="27"/>
      <c r="N343" s="27"/>
      <c r="O343" s="27"/>
      <c r="P343" s="27"/>
      <c r="Q343" s="27"/>
      <c r="R343" s="27"/>
    </row>
    <row r="344" spans="3:18" s="8" customFormat="1" x14ac:dyDescent="0.2">
      <c r="C344"/>
      <c r="D344"/>
      <c r="E344"/>
      <c r="F344"/>
      <c r="G344"/>
      <c r="H344"/>
      <c r="I344"/>
      <c r="J344"/>
      <c r="K344"/>
      <c r="L344"/>
      <c r="M344" s="27"/>
      <c r="N344" s="27"/>
      <c r="O344" s="27"/>
      <c r="P344" s="27"/>
      <c r="Q344" s="27"/>
      <c r="R344" s="27"/>
    </row>
    <row r="345" spans="3:18" s="8" customFormat="1" x14ac:dyDescent="0.2">
      <c r="C345"/>
      <c r="D345"/>
      <c r="E345"/>
      <c r="F345"/>
      <c r="G345"/>
      <c r="H345"/>
      <c r="I345"/>
      <c r="J345"/>
      <c r="K345"/>
      <c r="L345"/>
      <c r="M345" s="27"/>
      <c r="N345" s="27"/>
      <c r="O345" s="27"/>
      <c r="P345" s="27"/>
      <c r="Q345" s="27"/>
      <c r="R345" s="27"/>
    </row>
    <row r="346" spans="3:18" s="8" customFormat="1" x14ac:dyDescent="0.2">
      <c r="C346"/>
      <c r="D346"/>
      <c r="E346"/>
      <c r="F346"/>
      <c r="G346"/>
      <c r="H346"/>
      <c r="I346"/>
      <c r="J346"/>
      <c r="K346"/>
      <c r="L346"/>
      <c r="M346" s="27"/>
      <c r="N346" s="27"/>
      <c r="O346" s="27"/>
      <c r="P346" s="27"/>
      <c r="Q346" s="27"/>
      <c r="R346" s="27"/>
    </row>
    <row r="347" spans="3:18" s="8" customFormat="1" x14ac:dyDescent="0.2">
      <c r="C347"/>
      <c r="D347"/>
      <c r="E347"/>
      <c r="F347"/>
      <c r="G347"/>
      <c r="H347"/>
      <c r="I347"/>
      <c r="J347"/>
      <c r="K347"/>
      <c r="L347"/>
      <c r="M347" s="27"/>
      <c r="N347" s="27"/>
      <c r="O347" s="27"/>
      <c r="P347" s="27"/>
      <c r="Q347" s="27"/>
      <c r="R347" s="27"/>
    </row>
    <row r="348" spans="3:18" s="8" customFormat="1" x14ac:dyDescent="0.2">
      <c r="C348"/>
      <c r="D348"/>
      <c r="E348"/>
      <c r="F348"/>
      <c r="G348"/>
      <c r="H348"/>
      <c r="I348"/>
      <c r="J348"/>
      <c r="K348"/>
      <c r="L348"/>
      <c r="M348" s="27"/>
      <c r="N348" s="27"/>
      <c r="O348" s="27"/>
      <c r="P348" s="27"/>
      <c r="Q348" s="27"/>
      <c r="R348" s="27"/>
    </row>
    <row r="349" spans="3:18" s="8" customFormat="1" x14ac:dyDescent="0.2">
      <c r="C349"/>
      <c r="D349"/>
      <c r="E349"/>
      <c r="F349"/>
      <c r="G349"/>
      <c r="H349"/>
      <c r="I349"/>
      <c r="J349"/>
      <c r="K349"/>
      <c r="L349"/>
      <c r="M349" s="27"/>
      <c r="N349" s="27"/>
      <c r="O349" s="27"/>
      <c r="P349" s="27"/>
      <c r="Q349" s="27"/>
      <c r="R349" s="27"/>
    </row>
    <row r="350" spans="3:18" s="8" customFormat="1" x14ac:dyDescent="0.2">
      <c r="C350"/>
      <c r="D350"/>
      <c r="E350"/>
      <c r="F350"/>
      <c r="G350"/>
      <c r="H350"/>
      <c r="I350"/>
      <c r="J350"/>
      <c r="K350"/>
      <c r="L350"/>
      <c r="M350" s="27"/>
      <c r="N350" s="27"/>
      <c r="O350" s="27"/>
      <c r="P350" s="27"/>
      <c r="Q350" s="27"/>
      <c r="R350" s="27"/>
    </row>
    <row r="351" spans="3:18" s="8" customFormat="1" x14ac:dyDescent="0.2">
      <c r="C351"/>
      <c r="D351"/>
      <c r="E351"/>
      <c r="F351"/>
      <c r="G351"/>
      <c r="H351"/>
      <c r="I351"/>
      <c r="J351"/>
      <c r="K351"/>
      <c r="L351"/>
      <c r="M351" s="27"/>
      <c r="N351" s="27"/>
      <c r="O351" s="27"/>
      <c r="P351" s="27"/>
      <c r="Q351" s="27"/>
      <c r="R351" s="27"/>
    </row>
    <row r="352" spans="3:18" s="8" customFormat="1" x14ac:dyDescent="0.2">
      <c r="C352"/>
      <c r="D352"/>
      <c r="E352"/>
      <c r="F352"/>
      <c r="G352"/>
      <c r="H352"/>
      <c r="I352"/>
      <c r="J352"/>
      <c r="K352"/>
      <c r="L352"/>
      <c r="M352" s="27"/>
      <c r="N352" s="27"/>
      <c r="O352" s="27"/>
      <c r="P352" s="27"/>
      <c r="Q352" s="27"/>
      <c r="R352" s="27"/>
    </row>
    <row r="353" spans="3:18" s="8" customFormat="1" x14ac:dyDescent="0.2">
      <c r="C353"/>
      <c r="D353"/>
      <c r="E353"/>
      <c r="F353"/>
      <c r="G353"/>
      <c r="H353"/>
      <c r="I353"/>
      <c r="J353"/>
      <c r="K353"/>
      <c r="L353"/>
      <c r="M353" s="27"/>
      <c r="N353" s="27"/>
      <c r="O353" s="27"/>
      <c r="P353" s="27"/>
      <c r="Q353" s="27"/>
      <c r="R353" s="27"/>
    </row>
    <row r="354" spans="3:18" s="8" customFormat="1" x14ac:dyDescent="0.2">
      <c r="C354"/>
      <c r="D354"/>
      <c r="E354"/>
      <c r="F354"/>
      <c r="G354"/>
      <c r="H354"/>
      <c r="I354"/>
      <c r="J354"/>
      <c r="K354"/>
      <c r="L354"/>
      <c r="M354" s="27"/>
      <c r="N354" s="27"/>
      <c r="O354" s="27"/>
      <c r="P354" s="27"/>
      <c r="Q354" s="27"/>
      <c r="R354" s="27"/>
    </row>
    <row r="355" spans="3:18" s="8" customFormat="1" x14ac:dyDescent="0.2">
      <c r="C355"/>
      <c r="D355"/>
      <c r="E355"/>
      <c r="F355"/>
      <c r="G355"/>
      <c r="H355"/>
      <c r="I355"/>
      <c r="J355"/>
      <c r="K355"/>
      <c r="L355"/>
      <c r="M355" s="27"/>
      <c r="N355" s="27"/>
      <c r="O355" s="27"/>
      <c r="P355" s="27"/>
      <c r="Q355" s="27"/>
      <c r="R355" s="27"/>
    </row>
    <row r="356" spans="3:18" s="8" customFormat="1" x14ac:dyDescent="0.2">
      <c r="C356"/>
      <c r="D356"/>
      <c r="E356"/>
      <c r="F356"/>
      <c r="G356"/>
      <c r="H356"/>
      <c r="I356"/>
      <c r="J356"/>
      <c r="K356"/>
      <c r="L356"/>
      <c r="M356" s="27"/>
      <c r="N356" s="27"/>
      <c r="O356" s="27"/>
      <c r="P356" s="27"/>
      <c r="Q356" s="27"/>
      <c r="R356" s="27"/>
    </row>
    <row r="357" spans="3:18" s="8" customFormat="1" x14ac:dyDescent="0.2">
      <c r="C357"/>
      <c r="D357"/>
      <c r="E357"/>
      <c r="F357"/>
      <c r="G357"/>
      <c r="H357"/>
      <c r="I357"/>
      <c r="J357"/>
      <c r="K357"/>
      <c r="L357"/>
      <c r="M357" s="27"/>
      <c r="N357" s="27"/>
      <c r="O357" s="27"/>
      <c r="P357" s="27"/>
      <c r="Q357" s="27"/>
      <c r="R357" s="27"/>
    </row>
    <row r="358" spans="3:18" s="8" customFormat="1" x14ac:dyDescent="0.2">
      <c r="C358"/>
      <c r="D358"/>
      <c r="E358"/>
      <c r="F358"/>
      <c r="G358"/>
      <c r="H358"/>
      <c r="I358"/>
      <c r="J358"/>
      <c r="K358"/>
      <c r="L358"/>
      <c r="M358" s="27"/>
      <c r="N358" s="27"/>
      <c r="O358" s="27"/>
      <c r="P358" s="27"/>
      <c r="Q358" s="27"/>
      <c r="R358" s="27"/>
    </row>
    <row r="359" spans="3:18" s="8" customFormat="1" x14ac:dyDescent="0.2">
      <c r="C359"/>
      <c r="D359"/>
      <c r="F359"/>
      <c r="G359"/>
      <c r="H359"/>
      <c r="I359"/>
      <c r="J359"/>
      <c r="K359"/>
      <c r="L359"/>
      <c r="M359" s="27"/>
      <c r="N359" s="27"/>
      <c r="O359" s="27"/>
      <c r="P359" s="27"/>
      <c r="Q359" s="27"/>
      <c r="R359" s="27"/>
    </row>
    <row r="360" spans="3:18" s="8" customFormat="1" x14ac:dyDescent="0.2">
      <c r="C360"/>
      <c r="D360"/>
      <c r="E360"/>
      <c r="F360"/>
      <c r="G360"/>
      <c r="H360"/>
      <c r="I360"/>
      <c r="J360"/>
      <c r="K360"/>
      <c r="L360"/>
      <c r="M360" s="27"/>
      <c r="N360" s="27"/>
      <c r="O360" s="27"/>
      <c r="P360" s="27"/>
      <c r="Q360" s="27"/>
      <c r="R360" s="27"/>
    </row>
    <row r="361" spans="3:18" s="8" customFormat="1" x14ac:dyDescent="0.2">
      <c r="C361"/>
      <c r="D361"/>
      <c r="E361"/>
      <c r="F361"/>
      <c r="G361"/>
      <c r="H361"/>
      <c r="I361"/>
      <c r="J361"/>
      <c r="K361"/>
      <c r="L361"/>
      <c r="M361" s="27"/>
      <c r="N361" s="27"/>
      <c r="O361" s="27"/>
      <c r="P361" s="27"/>
      <c r="Q361" s="27"/>
      <c r="R361" s="27"/>
    </row>
    <row r="362" spans="3:18" s="8" customFormat="1" x14ac:dyDescent="0.2">
      <c r="C362"/>
      <c r="D362"/>
      <c r="E362"/>
      <c r="F362"/>
      <c r="G362"/>
      <c r="H362"/>
      <c r="I362"/>
      <c r="J362"/>
      <c r="K362"/>
      <c r="L362"/>
      <c r="M362" s="27"/>
      <c r="N362" s="27"/>
      <c r="O362" s="27"/>
      <c r="P362" s="27"/>
      <c r="Q362" s="27"/>
      <c r="R362" s="27"/>
    </row>
    <row r="363" spans="3:18" s="8" customFormat="1" x14ac:dyDescent="0.2">
      <c r="C363"/>
      <c r="D363"/>
      <c r="E363"/>
      <c r="F363"/>
      <c r="G363"/>
      <c r="H363"/>
      <c r="I363"/>
      <c r="J363"/>
      <c r="K363"/>
      <c r="L363"/>
      <c r="M363" s="27"/>
      <c r="N363" s="27"/>
      <c r="O363" s="27"/>
      <c r="P363" s="27"/>
      <c r="Q363" s="27"/>
      <c r="R363" s="27"/>
    </row>
    <row r="364" spans="3:18" s="8" customFormat="1" x14ac:dyDescent="0.2">
      <c r="C364"/>
      <c r="D364"/>
      <c r="E364"/>
      <c r="F364"/>
      <c r="G364"/>
      <c r="H364"/>
      <c r="I364"/>
      <c r="J364"/>
      <c r="K364"/>
      <c r="L364"/>
      <c r="M364" s="27"/>
      <c r="N364" s="27"/>
      <c r="O364" s="27"/>
      <c r="P364" s="27"/>
      <c r="Q364" s="27"/>
      <c r="R364" s="27"/>
    </row>
    <row r="365" spans="3:18" s="8" customFormat="1" x14ac:dyDescent="0.2">
      <c r="C365"/>
      <c r="D365"/>
      <c r="E365"/>
      <c r="F365"/>
      <c r="G365"/>
      <c r="H365"/>
      <c r="I365"/>
      <c r="J365"/>
      <c r="K365"/>
      <c r="L365"/>
      <c r="M365" s="27"/>
      <c r="N365" s="27"/>
      <c r="O365" s="27"/>
      <c r="P365" s="27"/>
      <c r="Q365" s="27"/>
      <c r="R365" s="27"/>
    </row>
    <row r="366" spans="3:18" s="8" customFormat="1" x14ac:dyDescent="0.2">
      <c r="C366"/>
      <c r="D366"/>
      <c r="E366"/>
      <c r="F366"/>
      <c r="G366"/>
      <c r="H366"/>
      <c r="I366"/>
      <c r="J366"/>
      <c r="K366"/>
      <c r="L366"/>
      <c r="M366" s="27"/>
      <c r="N366" s="27"/>
      <c r="O366" s="27"/>
      <c r="P366" s="27"/>
      <c r="Q366" s="27"/>
      <c r="R366" s="27"/>
    </row>
    <row r="367" spans="3:18" s="8" customFormat="1" x14ac:dyDescent="0.2">
      <c r="C367"/>
      <c r="D367"/>
      <c r="E367"/>
      <c r="F367"/>
      <c r="G367"/>
      <c r="H367"/>
      <c r="I367"/>
      <c r="J367"/>
      <c r="K367"/>
      <c r="L367"/>
      <c r="M367" s="27"/>
      <c r="N367" s="27"/>
      <c r="O367" s="27"/>
      <c r="P367" s="27"/>
      <c r="Q367" s="27"/>
      <c r="R367" s="27"/>
    </row>
    <row r="368" spans="3:18" s="8" customFormat="1" x14ac:dyDescent="0.2">
      <c r="C368"/>
      <c r="D368"/>
      <c r="E368"/>
      <c r="F368"/>
      <c r="G368"/>
      <c r="H368"/>
      <c r="I368"/>
      <c r="J368"/>
      <c r="K368"/>
      <c r="L368"/>
      <c r="M368" s="27"/>
      <c r="N368" s="27"/>
      <c r="O368" s="27"/>
      <c r="P368" s="27"/>
      <c r="Q368" s="27"/>
      <c r="R368" s="27"/>
    </row>
    <row r="369" spans="3:18" s="8" customFormat="1" x14ac:dyDescent="0.2">
      <c r="C369"/>
      <c r="D369"/>
      <c r="E369"/>
      <c r="F369"/>
      <c r="G369"/>
      <c r="H369"/>
      <c r="I369"/>
      <c r="J369"/>
      <c r="K369"/>
      <c r="L369"/>
      <c r="M369" s="27"/>
      <c r="N369" s="27"/>
      <c r="O369" s="27"/>
      <c r="P369" s="27"/>
      <c r="Q369" s="27"/>
      <c r="R369" s="27"/>
    </row>
    <row r="370" spans="3:18" s="8" customFormat="1" x14ac:dyDescent="0.2">
      <c r="C370"/>
      <c r="D370"/>
      <c r="E370"/>
      <c r="F370"/>
      <c r="G370"/>
      <c r="H370"/>
      <c r="I370"/>
      <c r="J370"/>
      <c r="K370"/>
      <c r="L370"/>
      <c r="M370" s="27"/>
      <c r="N370" s="27"/>
      <c r="O370" s="27"/>
      <c r="P370" s="27"/>
      <c r="Q370" s="27"/>
      <c r="R370" s="27"/>
    </row>
    <row r="371" spans="3:18" s="8" customFormat="1" x14ac:dyDescent="0.2">
      <c r="C371"/>
      <c r="D371"/>
      <c r="E371"/>
      <c r="F371"/>
      <c r="G371"/>
      <c r="H371"/>
      <c r="I371"/>
      <c r="J371"/>
      <c r="K371"/>
      <c r="L371"/>
      <c r="M371" s="27"/>
      <c r="N371" s="27"/>
      <c r="O371" s="27"/>
      <c r="P371" s="27"/>
      <c r="Q371" s="27"/>
      <c r="R371" s="27"/>
    </row>
    <row r="372" spans="3:18" s="8" customFormat="1" x14ac:dyDescent="0.2">
      <c r="C372"/>
      <c r="D372"/>
      <c r="E372"/>
      <c r="F372"/>
      <c r="G372"/>
      <c r="H372"/>
      <c r="I372"/>
      <c r="J372"/>
      <c r="K372"/>
      <c r="L372"/>
      <c r="M372" s="27"/>
      <c r="N372" s="27"/>
      <c r="O372" s="27"/>
      <c r="P372" s="27"/>
      <c r="Q372" s="27"/>
      <c r="R372" s="27"/>
    </row>
    <row r="373" spans="3:18" s="8" customFormat="1" x14ac:dyDescent="0.2">
      <c r="C373"/>
      <c r="D373"/>
      <c r="E373"/>
      <c r="F373"/>
      <c r="G373"/>
      <c r="H373"/>
      <c r="I373"/>
      <c r="J373"/>
      <c r="K373"/>
      <c r="L373"/>
      <c r="M373" s="27"/>
      <c r="N373" s="27"/>
      <c r="O373" s="27"/>
      <c r="P373" s="27"/>
      <c r="Q373" s="27"/>
      <c r="R373" s="27"/>
    </row>
    <row r="374" spans="3:18" s="8" customFormat="1" x14ac:dyDescent="0.2">
      <c r="C374"/>
      <c r="D374"/>
      <c r="E374"/>
      <c r="F374"/>
      <c r="G374"/>
      <c r="H374"/>
      <c r="I374"/>
      <c r="J374"/>
      <c r="K374"/>
      <c r="L374"/>
      <c r="M374" s="27"/>
      <c r="N374" s="27"/>
      <c r="O374" s="27"/>
      <c r="P374" s="27"/>
      <c r="Q374" s="27"/>
      <c r="R374" s="27"/>
    </row>
    <row r="375" spans="3:18" s="8" customFormat="1" x14ac:dyDescent="0.2">
      <c r="C375"/>
      <c r="D375"/>
      <c r="E375"/>
      <c r="F375"/>
      <c r="G375"/>
      <c r="H375"/>
      <c r="I375"/>
      <c r="J375"/>
      <c r="K375"/>
      <c r="L375"/>
      <c r="M375" s="27"/>
      <c r="N375" s="27"/>
      <c r="O375" s="27"/>
      <c r="P375" s="27"/>
      <c r="Q375" s="27"/>
      <c r="R375" s="27"/>
    </row>
  </sheetData>
  <sheetProtection password="CF58" sheet="1" objects="1" scenarios="1"/>
  <mergeCells count="2">
    <mergeCell ref="D254:F254"/>
    <mergeCell ref="D2:K2"/>
  </mergeCells>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pageSetUpPr fitToPage="1"/>
  </sheetPr>
  <dimension ref="A1:W239"/>
  <sheetViews>
    <sheetView showGridLines="0" showRowColHeaders="0" zoomScaleNormal="100" workbookViewId="0">
      <pane xSplit="4" ySplit="2" topLeftCell="E3" activePane="bottomRight" state="frozen"/>
      <selection activeCell="Q131" sqref="Q131"/>
      <selection pane="topRight" activeCell="Q131" sqref="Q131"/>
      <selection pane="bottomLeft" activeCell="Q131" sqref="Q131"/>
      <selection pane="bottomRight" activeCell="A3" sqref="A3:A179"/>
    </sheetView>
  </sheetViews>
  <sheetFormatPr baseColWidth="10" defaultRowHeight="12.75" x14ac:dyDescent="0.2"/>
  <cols>
    <col min="1" max="1" width="11.42578125" hidden="1" customWidth="1"/>
    <col min="2" max="2" width="1.42578125" style="8" customWidth="1"/>
    <col min="3" max="3" width="2.42578125" customWidth="1"/>
    <col min="4" max="4" width="33.28515625" customWidth="1"/>
    <col min="5" max="5" width="0.85546875" customWidth="1"/>
    <col min="6" max="6" width="13.42578125" customWidth="1"/>
    <col min="7" max="12" width="12.28515625" customWidth="1"/>
    <col min="13" max="13" width="3.42578125" customWidth="1"/>
    <col min="14" max="17" width="12.28515625" customWidth="1"/>
    <col min="18" max="18" width="2.42578125" customWidth="1"/>
    <col min="19" max="23" width="11.42578125" style="8"/>
  </cols>
  <sheetData>
    <row r="1" spans="2:22" s="8" customFormat="1" ht="5.0999999999999996" customHeight="1" thickBot="1" x14ac:dyDescent="0.25">
      <c r="B1" s="7"/>
      <c r="C1" s="7"/>
      <c r="D1" s="7"/>
      <c r="E1" s="7"/>
      <c r="F1" s="7"/>
      <c r="G1" s="7"/>
      <c r="H1" s="7"/>
      <c r="I1" s="7"/>
      <c r="J1" s="7"/>
      <c r="K1" s="7"/>
      <c r="L1" s="7"/>
      <c r="M1" s="7"/>
      <c r="N1" s="7"/>
      <c r="O1" s="7"/>
      <c r="P1" s="7"/>
      <c r="Q1" s="7"/>
      <c r="R1" s="7"/>
      <c r="S1" s="7"/>
      <c r="T1" s="7"/>
      <c r="U1" s="7"/>
      <c r="V1" s="7"/>
    </row>
    <row r="2" spans="2:22" ht="24.75" customHeight="1" thickTop="1" thickBot="1" x14ac:dyDescent="0.25">
      <c r="B2" s="7"/>
      <c r="C2" s="1"/>
      <c r="D2" s="669" t="s">
        <v>272</v>
      </c>
      <c r="E2" s="669"/>
      <c r="F2" s="669"/>
      <c r="G2" s="669"/>
      <c r="H2" s="669"/>
      <c r="I2" s="669"/>
      <c r="J2" s="669"/>
      <c r="K2" s="669"/>
      <c r="L2" s="669"/>
      <c r="M2" s="2"/>
      <c r="N2" s="145"/>
      <c r="O2" s="145"/>
      <c r="P2" s="12"/>
      <c r="Q2" s="12"/>
      <c r="R2" s="12"/>
      <c r="S2" s="12"/>
      <c r="T2" s="7"/>
      <c r="U2" s="7"/>
      <c r="V2" s="7"/>
    </row>
    <row r="3" spans="2:22" ht="15" customHeight="1" thickTop="1" thickBot="1" x14ac:dyDescent="0.25">
      <c r="B3" s="7"/>
      <c r="C3" s="13"/>
      <c r="D3" s="16"/>
      <c r="E3" s="16"/>
      <c r="F3" s="16"/>
      <c r="G3" s="16"/>
      <c r="H3" s="16"/>
      <c r="I3" s="16"/>
      <c r="J3" s="16"/>
      <c r="K3" s="16"/>
      <c r="L3" s="16"/>
      <c r="M3" s="15"/>
      <c r="N3" s="12"/>
      <c r="O3" s="12"/>
      <c r="P3" s="12"/>
      <c r="Q3" s="12"/>
      <c r="R3" s="27"/>
      <c r="S3" s="12"/>
      <c r="T3" s="7"/>
      <c r="U3" s="7"/>
      <c r="V3" s="7"/>
    </row>
    <row r="4" spans="2:22" ht="18" customHeight="1" thickTop="1" thickBot="1" x14ac:dyDescent="0.25">
      <c r="B4" s="7"/>
      <c r="C4" s="14"/>
      <c r="D4" s="3" t="s">
        <v>33</v>
      </c>
      <c r="E4" s="10"/>
      <c r="F4" s="670"/>
      <c r="G4" s="671"/>
      <c r="H4" s="671"/>
      <c r="I4" s="671"/>
      <c r="J4" s="671"/>
      <c r="K4" s="671"/>
      <c r="L4" s="672"/>
      <c r="M4" s="15"/>
      <c r="N4" s="28"/>
      <c r="O4" s="28"/>
      <c r="P4" s="28"/>
      <c r="Q4" s="28"/>
      <c r="R4" s="27"/>
      <c r="S4" s="12"/>
      <c r="T4" s="7"/>
      <c r="U4" s="7"/>
      <c r="V4" s="7"/>
    </row>
    <row r="5" spans="2:22" ht="6.75" customHeight="1" thickTop="1" thickBot="1" x14ac:dyDescent="0.25">
      <c r="B5" s="7"/>
      <c r="C5" s="14"/>
      <c r="D5" s="10"/>
      <c r="E5" s="10"/>
      <c r="F5" s="10"/>
      <c r="G5" s="10"/>
      <c r="H5" s="10"/>
      <c r="I5" s="10"/>
      <c r="J5" s="10"/>
      <c r="K5" s="10"/>
      <c r="L5" s="10"/>
      <c r="M5" s="15"/>
      <c r="N5" s="12"/>
      <c r="O5" s="12"/>
      <c r="P5" s="12"/>
      <c r="Q5" s="12"/>
      <c r="R5" s="27"/>
      <c r="S5" s="12"/>
      <c r="T5" s="7"/>
      <c r="U5" s="7"/>
      <c r="V5" s="7"/>
    </row>
    <row r="6" spans="2:22" ht="18" customHeight="1" thickTop="1" thickBot="1" x14ac:dyDescent="0.25">
      <c r="B6" s="7"/>
      <c r="C6" s="5">
        <v>1</v>
      </c>
      <c r="D6" s="3" t="s">
        <v>52</v>
      </c>
      <c r="E6" s="10"/>
      <c r="F6" s="10"/>
      <c r="G6" s="10"/>
      <c r="H6" s="673" t="s">
        <v>48</v>
      </c>
      <c r="I6" s="674"/>
      <c r="J6" s="674"/>
      <c r="K6" s="674"/>
      <c r="L6" s="675"/>
      <c r="M6" s="15"/>
      <c r="N6" s="12"/>
      <c r="O6" s="12"/>
      <c r="P6" s="12"/>
      <c r="Q6" s="12"/>
      <c r="R6" s="27"/>
      <c r="S6" s="12"/>
      <c r="T6" s="7"/>
      <c r="U6" s="7"/>
      <c r="V6" s="7"/>
    </row>
    <row r="7" spans="2:22" ht="5.0999999999999996" customHeight="1" thickTop="1" thickBot="1" x14ac:dyDescent="0.3">
      <c r="B7" s="7"/>
      <c r="C7" s="14"/>
      <c r="D7" s="10"/>
      <c r="E7" s="10"/>
      <c r="F7" s="10"/>
      <c r="G7" s="10"/>
      <c r="H7" s="17"/>
      <c r="I7" s="17"/>
      <c r="J7" s="17"/>
      <c r="K7" s="17"/>
      <c r="L7" s="17"/>
      <c r="M7" s="15"/>
      <c r="N7" s="12"/>
      <c r="O7" s="12"/>
      <c r="P7" s="12"/>
      <c r="Q7" s="12"/>
      <c r="R7" s="27"/>
      <c r="S7" s="12"/>
      <c r="T7" s="7"/>
      <c r="U7" s="7"/>
      <c r="V7" s="7"/>
    </row>
    <row r="8" spans="2:22" ht="17.100000000000001" customHeight="1" x14ac:dyDescent="0.25">
      <c r="B8" s="7"/>
      <c r="C8" s="14"/>
      <c r="D8" s="50" t="s">
        <v>117</v>
      </c>
      <c r="E8" s="10"/>
      <c r="F8" s="134"/>
      <c r="G8" s="10"/>
      <c r="H8" s="676" t="s">
        <v>45</v>
      </c>
      <c r="I8" s="677"/>
      <c r="J8" s="678">
        <f>IF(F15=$F$170,F21*F12,F166*F12)</f>
        <v>0</v>
      </c>
      <c r="K8" s="679"/>
      <c r="L8" s="270"/>
      <c r="M8" s="15"/>
      <c r="N8" s="12"/>
      <c r="O8" s="12"/>
      <c r="P8" s="12"/>
      <c r="Q8" s="12"/>
      <c r="R8" s="27"/>
      <c r="S8" s="12"/>
      <c r="T8" s="7"/>
      <c r="U8" s="7"/>
      <c r="V8" s="7"/>
    </row>
    <row r="9" spans="2:22" ht="17.100000000000001" customHeight="1" x14ac:dyDescent="0.25">
      <c r="B9" s="7"/>
      <c r="C9" s="14"/>
      <c r="D9" s="51" t="s">
        <v>118</v>
      </c>
      <c r="E9" s="10"/>
      <c r="F9" s="135"/>
      <c r="G9" s="10"/>
      <c r="H9" s="665" t="s">
        <v>15</v>
      </c>
      <c r="I9" s="666"/>
      <c r="J9" s="667">
        <f>(F8*F12)+(J8*F10)</f>
        <v>0</v>
      </c>
      <c r="K9" s="668"/>
      <c r="L9" s="275">
        <f t="shared" ref="L9:L11" si="0">IF(J$8=0,0,J9/J$8)</f>
        <v>0</v>
      </c>
      <c r="M9" s="15"/>
      <c r="N9" s="12"/>
      <c r="O9" s="12"/>
      <c r="P9" s="12"/>
      <c r="Q9" s="12"/>
      <c r="R9" s="27"/>
      <c r="S9" s="12"/>
      <c r="T9" s="7"/>
      <c r="U9" s="7"/>
      <c r="V9" s="7"/>
    </row>
    <row r="10" spans="2:22" ht="17.100000000000001" customHeight="1" x14ac:dyDescent="0.25">
      <c r="B10" s="7"/>
      <c r="C10" s="14"/>
      <c r="D10" s="51" t="s">
        <v>119</v>
      </c>
      <c r="E10" s="10"/>
      <c r="F10" s="136"/>
      <c r="G10" s="10"/>
      <c r="H10" s="682" t="s">
        <v>44</v>
      </c>
      <c r="I10" s="683"/>
      <c r="J10" s="684">
        <f>F9</f>
        <v>0</v>
      </c>
      <c r="K10" s="685"/>
      <c r="L10" s="276">
        <f t="shared" si="0"/>
        <v>0</v>
      </c>
      <c r="M10" s="15"/>
      <c r="N10" s="12"/>
      <c r="O10" s="12"/>
      <c r="P10" s="12"/>
      <c r="Q10" s="12"/>
      <c r="R10" s="27"/>
      <c r="S10" s="12"/>
      <c r="T10" s="7"/>
      <c r="U10" s="7"/>
      <c r="V10" s="7"/>
    </row>
    <row r="11" spans="2:22" ht="17.100000000000001" customHeight="1" x14ac:dyDescent="0.25">
      <c r="B11" s="7"/>
      <c r="C11" s="14"/>
      <c r="D11" s="51" t="s">
        <v>43</v>
      </c>
      <c r="E11" s="10"/>
      <c r="F11" s="136"/>
      <c r="G11" s="10"/>
      <c r="H11" s="686" t="s">
        <v>46</v>
      </c>
      <c r="I11" s="687"/>
      <c r="J11" s="688">
        <f>J10+J9</f>
        <v>0</v>
      </c>
      <c r="K11" s="689"/>
      <c r="L11" s="277">
        <f t="shared" si="0"/>
        <v>0</v>
      </c>
      <c r="M11" s="15"/>
      <c r="N11" s="12"/>
      <c r="O11" s="12"/>
      <c r="P11" s="12"/>
      <c r="Q11" s="12"/>
      <c r="R11" s="27"/>
      <c r="S11" s="12"/>
      <c r="T11" s="7"/>
      <c r="U11" s="7"/>
      <c r="V11" s="7"/>
    </row>
    <row r="12" spans="2:22" s="8" customFormat="1" ht="17.100000000000001" customHeight="1" thickBot="1" x14ac:dyDescent="0.35">
      <c r="B12" s="7"/>
      <c r="C12" s="14"/>
      <c r="D12" s="162" t="s">
        <v>120</v>
      </c>
      <c r="E12" s="10"/>
      <c r="F12" s="137"/>
      <c r="G12" s="10"/>
      <c r="H12" s="690" t="s">
        <v>47</v>
      </c>
      <c r="I12" s="691"/>
      <c r="J12" s="692">
        <f>J8-J11</f>
        <v>0</v>
      </c>
      <c r="K12" s="693"/>
      <c r="L12" s="278">
        <f>IF(J$8=0,0,J12/J$8)</f>
        <v>0</v>
      </c>
      <c r="M12" s="15"/>
      <c r="N12" s="12"/>
      <c r="O12" s="12"/>
      <c r="P12" s="12"/>
      <c r="Q12" s="12"/>
      <c r="R12" s="27"/>
      <c r="S12" s="12"/>
      <c r="T12" s="7"/>
      <c r="U12" s="7"/>
      <c r="V12" s="7"/>
    </row>
    <row r="13" spans="2:22" s="8" customFormat="1" ht="15" customHeight="1" thickBot="1" x14ac:dyDescent="0.35">
      <c r="B13" s="7"/>
      <c r="C13" s="14"/>
      <c r="D13" s="163" t="s">
        <v>100</v>
      </c>
      <c r="E13" s="10"/>
      <c r="F13" s="156"/>
      <c r="G13" s="10"/>
      <c r="H13" s="149"/>
      <c r="I13" s="150"/>
      <c r="J13" s="151"/>
      <c r="K13" s="151"/>
      <c r="L13" s="152"/>
      <c r="M13" s="15"/>
      <c r="N13" s="12"/>
      <c r="O13" s="12"/>
      <c r="P13" s="12"/>
      <c r="Q13" s="12"/>
      <c r="R13" s="27"/>
      <c r="S13" s="12"/>
      <c r="T13" s="7"/>
      <c r="U13" s="7"/>
      <c r="V13" s="7"/>
    </row>
    <row r="14" spans="2:22" s="8" customFormat="1" ht="7.5" customHeight="1" thickBot="1" x14ac:dyDescent="0.3">
      <c r="B14" s="7"/>
      <c r="C14" s="14"/>
      <c r="D14" s="10"/>
      <c r="E14" s="10"/>
      <c r="F14" s="17"/>
      <c r="G14" s="10"/>
      <c r="H14" s="31"/>
      <c r="I14" s="25"/>
      <c r="J14" s="25"/>
      <c r="K14" s="25"/>
      <c r="L14" s="53"/>
      <c r="M14" s="15"/>
      <c r="N14" s="12"/>
      <c r="O14" s="12"/>
      <c r="P14" s="12"/>
      <c r="Q14" s="12"/>
      <c r="R14" s="27"/>
      <c r="S14" s="12"/>
      <c r="T14" s="7"/>
      <c r="U14" s="7"/>
      <c r="V14" s="7"/>
    </row>
    <row r="15" spans="2:22" s="8" customFormat="1" ht="18" customHeight="1" thickTop="1" thickBot="1" x14ac:dyDescent="0.25">
      <c r="B15" s="7"/>
      <c r="C15" s="5">
        <v>2</v>
      </c>
      <c r="D15" s="3" t="s">
        <v>37</v>
      </c>
      <c r="E15" s="10"/>
      <c r="F15" s="159" t="s">
        <v>104</v>
      </c>
      <c r="G15" s="10"/>
      <c r="H15" s="31"/>
      <c r="I15" s="25"/>
      <c r="J15" s="26"/>
      <c r="K15" s="26"/>
      <c r="L15" s="32"/>
      <c r="M15" s="15"/>
      <c r="N15" s="12"/>
      <c r="O15" s="12"/>
      <c r="P15" s="12"/>
      <c r="Q15" s="12"/>
      <c r="R15" s="27"/>
      <c r="S15" s="12"/>
      <c r="T15" s="7"/>
      <c r="U15" s="7"/>
      <c r="V15" s="7"/>
    </row>
    <row r="16" spans="2:22" s="8" customFormat="1" ht="5.0999999999999996" customHeight="1" thickTop="1" thickBot="1" x14ac:dyDescent="0.3">
      <c r="B16" s="7"/>
      <c r="C16" s="14"/>
      <c r="D16" s="10"/>
      <c r="E16" s="10"/>
      <c r="F16" s="17"/>
      <c r="G16" s="10"/>
      <c r="H16" s="31"/>
      <c r="I16" s="25"/>
      <c r="J16" s="26"/>
      <c r="K16" s="26"/>
      <c r="L16" s="32"/>
      <c r="M16" s="15"/>
      <c r="N16" s="12"/>
      <c r="O16" s="12"/>
      <c r="P16" s="12"/>
      <c r="Q16" s="12"/>
      <c r="R16" s="27"/>
      <c r="S16" s="12"/>
      <c r="T16" s="7"/>
      <c r="U16" s="7"/>
      <c r="V16" s="7"/>
    </row>
    <row r="17" spans="2:22" s="8" customFormat="1" ht="20.100000000000001" customHeight="1" thickBot="1" x14ac:dyDescent="0.35">
      <c r="B17" s="7"/>
      <c r="C17" s="14"/>
      <c r="D17" s="24" t="s">
        <v>36</v>
      </c>
      <c r="E17" s="10"/>
      <c r="F17" s="155">
        <f>IF(F15=F170,F157,F158)</f>
        <v>0</v>
      </c>
      <c r="G17" s="165" t="str">
        <f>$F$15</f>
        <v>SIN IVA</v>
      </c>
      <c r="H17" s="31"/>
      <c r="I17" s="26"/>
      <c r="J17" s="26"/>
      <c r="K17" s="26"/>
      <c r="L17" s="32"/>
      <c r="M17" s="15"/>
      <c r="N17" s="12"/>
      <c r="O17" s="12"/>
      <c r="P17" s="12"/>
      <c r="Q17" s="12"/>
      <c r="R17" s="27"/>
      <c r="S17" s="12"/>
      <c r="T17" s="7"/>
      <c r="U17" s="7"/>
      <c r="V17" s="7"/>
    </row>
    <row r="18" spans="2:22" s="8" customFormat="1" ht="15.95" customHeight="1" x14ac:dyDescent="0.25">
      <c r="B18" s="7"/>
      <c r="C18" s="14"/>
      <c r="D18" s="50" t="s">
        <v>38</v>
      </c>
      <c r="E18" s="10"/>
      <c r="F18" s="147"/>
      <c r="G18" s="160"/>
      <c r="H18" s="31"/>
      <c r="I18" s="26"/>
      <c r="J18" s="26"/>
      <c r="K18" s="26"/>
      <c r="L18" s="32"/>
      <c r="M18" s="15"/>
      <c r="N18" s="12"/>
      <c r="O18" s="12"/>
      <c r="P18" s="12"/>
      <c r="Q18" s="12"/>
      <c r="R18" s="27"/>
      <c r="S18" s="12"/>
      <c r="T18" s="7"/>
      <c r="U18" s="7"/>
      <c r="V18" s="7"/>
    </row>
    <row r="19" spans="2:22" s="8" customFormat="1" ht="15.95" customHeight="1" x14ac:dyDescent="0.25">
      <c r="B19" s="7"/>
      <c r="C19" s="14"/>
      <c r="D19" s="52" t="s">
        <v>39</v>
      </c>
      <c r="E19" s="10"/>
      <c r="F19" s="148"/>
      <c r="G19" s="160"/>
      <c r="H19" s="31"/>
      <c r="I19" s="25"/>
      <c r="J19" s="26"/>
      <c r="K19" s="26"/>
      <c r="L19" s="32"/>
      <c r="M19" s="15"/>
      <c r="N19" s="12"/>
      <c r="O19" s="12"/>
      <c r="P19" s="12"/>
      <c r="Q19" s="12"/>
      <c r="R19" s="27"/>
      <c r="S19" s="12"/>
      <c r="T19" s="7"/>
      <c r="U19" s="7"/>
      <c r="V19" s="7"/>
    </row>
    <row r="20" spans="2:22" s="8" customFormat="1" ht="5.0999999999999996" customHeight="1" thickBot="1" x14ac:dyDescent="0.3">
      <c r="B20" s="7"/>
      <c r="C20" s="14"/>
      <c r="D20" s="10"/>
      <c r="E20" s="10"/>
      <c r="F20" s="17"/>
      <c r="G20" s="161"/>
      <c r="H20" s="31"/>
      <c r="I20" s="25"/>
      <c r="J20" s="26"/>
      <c r="K20" s="26"/>
      <c r="L20" s="32"/>
      <c r="M20" s="15"/>
      <c r="N20" s="12"/>
      <c r="O20" s="12"/>
      <c r="P20" s="12"/>
      <c r="Q20" s="12"/>
      <c r="R20" s="27"/>
      <c r="S20" s="12"/>
      <c r="T20" s="7"/>
      <c r="U20" s="7"/>
      <c r="V20" s="7"/>
    </row>
    <row r="21" spans="2:22" s="8" customFormat="1" ht="18" customHeight="1" thickTop="1" thickBot="1" x14ac:dyDescent="0.3">
      <c r="B21" s="7"/>
      <c r="C21" s="14"/>
      <c r="D21" s="3" t="s">
        <v>34</v>
      </c>
      <c r="E21" s="10"/>
      <c r="F21" s="154">
        <f>'1a'!$F$165</f>
        <v>0</v>
      </c>
      <c r="G21" s="165" t="str">
        <f>$G$17</f>
        <v>SIN IVA</v>
      </c>
      <c r="H21" s="33"/>
      <c r="I21" s="4"/>
      <c r="J21" s="4"/>
      <c r="K21" s="4"/>
      <c r="L21" s="34"/>
      <c r="M21" s="15"/>
      <c r="N21" s="12"/>
      <c r="O21" s="12"/>
      <c r="P21" s="12"/>
      <c r="Q21" s="12"/>
      <c r="R21" s="27"/>
      <c r="S21" s="12"/>
      <c r="T21" s="7"/>
      <c r="U21" s="7"/>
      <c r="V21" s="7"/>
    </row>
    <row r="22" spans="2:22" s="8" customFormat="1" ht="20.100000000000001" customHeight="1" thickTop="1" thickBot="1" x14ac:dyDescent="0.35">
      <c r="B22" s="7"/>
      <c r="C22" s="14"/>
      <c r="D22" s="23" t="s">
        <v>35</v>
      </c>
      <c r="E22" s="10"/>
      <c r="F22" s="138"/>
      <c r="G22" s="166" t="str">
        <f>IF(F22=0,"",$G$17)</f>
        <v/>
      </c>
      <c r="H22" s="35"/>
      <c r="I22" s="36"/>
      <c r="J22" s="36"/>
      <c r="K22" s="36"/>
      <c r="L22" s="37"/>
      <c r="M22" s="15"/>
      <c r="N22" s="12"/>
      <c r="O22" s="12"/>
      <c r="P22" s="12"/>
      <c r="Q22" s="12"/>
      <c r="R22" s="27"/>
      <c r="S22" s="12"/>
      <c r="T22" s="7"/>
      <c r="U22" s="7"/>
      <c r="V22" s="7"/>
    </row>
    <row r="23" spans="2:22" s="8" customFormat="1" ht="6" customHeight="1" x14ac:dyDescent="0.25">
      <c r="B23" s="7"/>
      <c r="C23" s="14"/>
      <c r="D23" s="146" t="str">
        <f>IF(F18="","",IF(F$22&gt;0,"",IF(F18=SB!$M$8,"","Parece que este precio NO ES ACEPTABLE: DECIDE OTRO PRECIO DE VENTA QUE SEA ACEPTABLE (ponlo abajo)")))</f>
        <v/>
      </c>
      <c r="E23" s="10"/>
      <c r="F23" s="10"/>
      <c r="G23" s="10"/>
      <c r="H23" s="10"/>
      <c r="I23" s="10"/>
      <c r="J23" s="10"/>
      <c r="K23" s="10"/>
      <c r="L23" s="10"/>
      <c r="M23" s="15"/>
      <c r="N23" s="12"/>
      <c r="O23" s="12"/>
      <c r="P23" s="12"/>
      <c r="Q23" s="12"/>
      <c r="R23" s="27"/>
      <c r="S23" s="12"/>
      <c r="T23" s="7"/>
      <c r="U23" s="7"/>
      <c r="V23" s="7"/>
    </row>
    <row r="24" spans="2:22" s="8" customFormat="1" x14ac:dyDescent="0.2">
      <c r="B24" s="7"/>
      <c r="C24" s="14"/>
      <c r="D24" s="49" t="s">
        <v>50</v>
      </c>
      <c r="E24" s="10"/>
      <c r="F24" s="10"/>
      <c r="G24" s="10"/>
      <c r="H24" s="10"/>
      <c r="I24" s="10"/>
      <c r="J24" s="10"/>
      <c r="K24" s="10"/>
      <c r="L24" s="10"/>
      <c r="M24" s="15"/>
      <c r="N24" s="12"/>
      <c r="O24" s="12"/>
      <c r="P24" s="12"/>
      <c r="Q24" s="12"/>
      <c r="R24" s="27"/>
      <c r="S24" s="12"/>
      <c r="T24" s="7"/>
      <c r="U24" s="7"/>
      <c r="V24" s="7"/>
    </row>
    <row r="25" spans="2:22" s="8" customFormat="1" ht="18" customHeight="1" x14ac:dyDescent="0.2">
      <c r="B25" s="7"/>
      <c r="C25" s="14"/>
      <c r="D25" s="38"/>
      <c r="E25" s="39"/>
      <c r="F25" s="39"/>
      <c r="G25" s="39"/>
      <c r="H25" s="39"/>
      <c r="I25" s="39"/>
      <c r="J25" s="39"/>
      <c r="K25" s="39"/>
      <c r="L25" s="40"/>
      <c r="M25" s="15"/>
      <c r="N25" s="12"/>
      <c r="O25" s="12"/>
      <c r="P25" s="12"/>
      <c r="Q25" s="12"/>
      <c r="R25" s="27"/>
      <c r="S25" s="12"/>
      <c r="T25" s="7"/>
      <c r="U25" s="7"/>
      <c r="V25" s="7"/>
    </row>
    <row r="26" spans="2:22" s="8" customFormat="1" ht="18" customHeight="1" x14ac:dyDescent="0.2">
      <c r="B26" s="9"/>
      <c r="C26" s="18"/>
      <c r="D26" s="41"/>
      <c r="E26" s="42"/>
      <c r="F26" s="43"/>
      <c r="G26" s="43"/>
      <c r="H26" s="43"/>
      <c r="I26" s="43"/>
      <c r="J26" s="43"/>
      <c r="K26" s="43"/>
      <c r="L26" s="44"/>
      <c r="M26" s="19"/>
      <c r="N26" s="29"/>
      <c r="O26" s="29"/>
      <c r="P26" s="29"/>
      <c r="Q26" s="29"/>
      <c r="R26" s="27"/>
      <c r="S26" s="30"/>
      <c r="T26" s="11"/>
      <c r="U26" s="11"/>
      <c r="V26" s="11"/>
    </row>
    <row r="27" spans="2:22" s="8" customFormat="1" ht="18" customHeight="1" x14ac:dyDescent="0.2">
      <c r="B27" s="9"/>
      <c r="C27" s="18"/>
      <c r="D27" s="41"/>
      <c r="E27" s="42"/>
      <c r="F27" s="43"/>
      <c r="G27" s="43"/>
      <c r="H27" s="43"/>
      <c r="I27" s="43"/>
      <c r="J27" s="43"/>
      <c r="K27" s="43"/>
      <c r="L27" s="44"/>
      <c r="M27" s="19"/>
      <c r="N27" s="29"/>
      <c r="O27" s="29"/>
      <c r="P27" s="29"/>
      <c r="Q27" s="29"/>
      <c r="R27" s="27"/>
      <c r="S27" s="30"/>
      <c r="T27" s="11"/>
      <c r="U27" s="11"/>
      <c r="V27" s="11"/>
    </row>
    <row r="28" spans="2:22" s="8" customFormat="1" ht="18" customHeight="1" x14ac:dyDescent="0.2">
      <c r="B28" s="9"/>
      <c r="C28" s="18"/>
      <c r="D28" s="41"/>
      <c r="E28" s="42"/>
      <c r="F28" s="43"/>
      <c r="G28" s="43"/>
      <c r="H28" s="43"/>
      <c r="I28" s="43"/>
      <c r="J28" s="43"/>
      <c r="K28" s="43"/>
      <c r="L28" s="44"/>
      <c r="M28" s="19"/>
      <c r="N28" s="29"/>
      <c r="O28" s="29"/>
      <c r="P28" s="29"/>
      <c r="Q28" s="29"/>
      <c r="R28" s="27"/>
      <c r="S28" s="30"/>
      <c r="T28" s="11"/>
      <c r="U28" s="11"/>
      <c r="V28" s="11"/>
    </row>
    <row r="29" spans="2:22" s="8" customFormat="1" ht="18" customHeight="1" x14ac:dyDescent="0.2">
      <c r="B29" s="9"/>
      <c r="C29" s="18"/>
      <c r="D29" s="41"/>
      <c r="E29" s="42"/>
      <c r="F29" s="43"/>
      <c r="G29" s="43"/>
      <c r="H29" s="43"/>
      <c r="I29" s="43"/>
      <c r="J29" s="43"/>
      <c r="K29" s="43"/>
      <c r="L29" s="44"/>
      <c r="M29" s="19"/>
      <c r="N29" s="29"/>
      <c r="O29" s="29"/>
      <c r="P29" s="29"/>
      <c r="Q29" s="29"/>
      <c r="R29" s="27"/>
      <c r="S29" s="30"/>
      <c r="T29" s="11"/>
      <c r="U29" s="11"/>
      <c r="V29" s="11"/>
    </row>
    <row r="30" spans="2:22" s="8" customFormat="1" ht="18" customHeight="1" x14ac:dyDescent="0.2">
      <c r="B30" s="9"/>
      <c r="C30" s="18"/>
      <c r="D30" s="41"/>
      <c r="E30" s="42"/>
      <c r="F30" s="43"/>
      <c r="G30" s="43"/>
      <c r="H30" s="43"/>
      <c r="I30" s="43"/>
      <c r="J30" s="43"/>
      <c r="K30" s="43"/>
      <c r="L30" s="44"/>
      <c r="M30" s="19"/>
      <c r="N30" s="29"/>
      <c r="O30" s="29"/>
      <c r="P30" s="29"/>
      <c r="Q30" s="29"/>
      <c r="R30" s="27"/>
      <c r="S30" s="30"/>
      <c r="T30" s="11"/>
      <c r="U30" s="11"/>
      <c r="V30" s="11"/>
    </row>
    <row r="31" spans="2:22" s="8" customFormat="1" ht="18" customHeight="1" x14ac:dyDescent="0.2">
      <c r="B31" s="9"/>
      <c r="C31" s="18"/>
      <c r="D31" s="41"/>
      <c r="E31" s="42"/>
      <c r="F31" s="43"/>
      <c r="G31" s="43"/>
      <c r="H31" s="43"/>
      <c r="I31" s="43"/>
      <c r="J31" s="43"/>
      <c r="K31" s="43"/>
      <c r="L31" s="44"/>
      <c r="M31" s="19"/>
      <c r="N31" s="29"/>
      <c r="O31" s="29"/>
      <c r="P31" s="29"/>
      <c r="Q31" s="29"/>
      <c r="R31" s="27"/>
      <c r="S31" s="30"/>
      <c r="T31" s="11"/>
      <c r="U31" s="11"/>
      <c r="V31" s="11"/>
    </row>
    <row r="32" spans="2:22" s="8" customFormat="1" ht="5.0999999999999996" customHeight="1" x14ac:dyDescent="0.2">
      <c r="B32" s="9"/>
      <c r="C32" s="18"/>
      <c r="D32" s="45"/>
      <c r="E32" s="46"/>
      <c r="F32" s="47"/>
      <c r="G32" s="47"/>
      <c r="H32" s="47"/>
      <c r="I32" s="47"/>
      <c r="J32" s="47"/>
      <c r="K32" s="47"/>
      <c r="L32" s="48"/>
      <c r="M32" s="19"/>
      <c r="N32" s="29"/>
      <c r="O32" s="29"/>
      <c r="P32" s="29"/>
      <c r="Q32" s="29"/>
      <c r="R32" s="27"/>
      <c r="S32" s="30"/>
      <c r="T32" s="11"/>
      <c r="U32" s="11"/>
      <c r="V32" s="11"/>
    </row>
    <row r="33" spans="2:22" s="8" customFormat="1" x14ac:dyDescent="0.2">
      <c r="B33" s="7"/>
      <c r="C33" s="20"/>
      <c r="D33" s="21"/>
      <c r="E33" s="21"/>
      <c r="F33" s="21"/>
      <c r="G33" s="21"/>
      <c r="H33" s="21"/>
      <c r="I33" s="21"/>
      <c r="J33" s="21"/>
      <c r="K33" s="21"/>
      <c r="L33" s="21"/>
      <c r="M33" s="22"/>
      <c r="N33" s="12"/>
      <c r="O33" s="12"/>
      <c r="P33" s="12"/>
      <c r="Q33" s="12"/>
      <c r="R33" s="27"/>
      <c r="S33" s="12"/>
      <c r="T33" s="7"/>
      <c r="U33" s="7"/>
      <c r="V33" s="7"/>
    </row>
    <row r="34" spans="2:22" s="8" customFormat="1" x14ac:dyDescent="0.2">
      <c r="C34"/>
      <c r="D34"/>
      <c r="E34"/>
      <c r="F34"/>
      <c r="G34"/>
      <c r="H34"/>
      <c r="I34"/>
      <c r="J34"/>
      <c r="K34"/>
      <c r="L34"/>
      <c r="M34"/>
      <c r="N34" s="27"/>
      <c r="O34" s="27"/>
      <c r="P34" s="27"/>
      <c r="Q34" s="27"/>
      <c r="R34" s="27"/>
      <c r="S34" s="27"/>
    </row>
    <row r="35" spans="2:22" s="8" customFormat="1" x14ac:dyDescent="0.2">
      <c r="C35"/>
      <c r="D35"/>
      <c r="E35"/>
      <c r="F35"/>
      <c r="G35"/>
      <c r="H35"/>
      <c r="I35"/>
      <c r="J35"/>
      <c r="K35"/>
      <c r="L35"/>
      <c r="M35"/>
      <c r="N35" s="27"/>
      <c r="O35" s="27"/>
      <c r="P35" s="27"/>
      <c r="Q35" s="27"/>
      <c r="R35" s="27"/>
      <c r="S35" s="27"/>
    </row>
    <row r="36" spans="2:22" s="8" customFormat="1" x14ac:dyDescent="0.2">
      <c r="C36"/>
      <c r="D36"/>
      <c r="E36"/>
      <c r="F36"/>
      <c r="G36"/>
      <c r="H36"/>
      <c r="I36"/>
      <c r="J36"/>
      <c r="K36"/>
      <c r="L36"/>
      <c r="M36"/>
      <c r="N36" s="27"/>
      <c r="O36" s="27"/>
      <c r="P36" s="27"/>
      <c r="Q36" s="27"/>
      <c r="R36" s="27"/>
      <c r="S36" s="27"/>
    </row>
    <row r="37" spans="2:22" s="8" customFormat="1" x14ac:dyDescent="0.2">
      <c r="C37"/>
      <c r="D37"/>
      <c r="E37"/>
      <c r="F37"/>
      <c r="G37"/>
      <c r="H37"/>
      <c r="I37"/>
      <c r="J37"/>
      <c r="K37"/>
      <c r="L37"/>
      <c r="M37"/>
      <c r="N37" s="27"/>
      <c r="O37" s="27"/>
      <c r="P37" s="27"/>
      <c r="Q37" s="27"/>
      <c r="R37" s="27"/>
      <c r="S37" s="27"/>
    </row>
    <row r="38" spans="2:22" s="8" customFormat="1" x14ac:dyDescent="0.2">
      <c r="C38"/>
      <c r="D38"/>
      <c r="E38"/>
      <c r="F38"/>
      <c r="G38"/>
      <c r="H38"/>
      <c r="I38"/>
      <c r="J38"/>
      <c r="K38"/>
      <c r="L38"/>
      <c r="M38"/>
      <c r="N38" s="27"/>
      <c r="O38" s="27"/>
      <c r="P38" s="27"/>
      <c r="Q38" s="27"/>
      <c r="R38" s="27"/>
      <c r="S38" s="27"/>
    </row>
    <row r="39" spans="2:22" s="8" customFormat="1" x14ac:dyDescent="0.2">
      <c r="C39"/>
      <c r="D39"/>
      <c r="E39"/>
      <c r="F39"/>
      <c r="G39"/>
      <c r="H39"/>
      <c r="I39"/>
      <c r="J39"/>
      <c r="K39"/>
      <c r="L39"/>
      <c r="M39"/>
      <c r="N39" s="27"/>
      <c r="O39" s="27"/>
      <c r="P39" s="27"/>
      <c r="Q39" s="27"/>
      <c r="R39" s="27"/>
      <c r="S39" s="27"/>
    </row>
    <row r="40" spans="2:22" s="8" customFormat="1" x14ac:dyDescent="0.2">
      <c r="C40"/>
      <c r="D40"/>
      <c r="E40"/>
      <c r="F40"/>
      <c r="G40"/>
      <c r="H40"/>
      <c r="I40"/>
      <c r="J40"/>
      <c r="K40"/>
      <c r="L40"/>
      <c r="M40"/>
      <c r="N40" s="27"/>
      <c r="O40" s="27"/>
      <c r="P40" s="27"/>
      <c r="Q40" s="27"/>
      <c r="R40" s="27"/>
      <c r="S40" s="27"/>
    </row>
    <row r="41" spans="2:22" s="8" customFormat="1" x14ac:dyDescent="0.2">
      <c r="C41"/>
      <c r="D41"/>
      <c r="E41"/>
      <c r="F41"/>
      <c r="G41"/>
      <c r="H41"/>
      <c r="I41"/>
      <c r="J41"/>
      <c r="K41"/>
      <c r="L41"/>
      <c r="M41"/>
      <c r="N41" s="27"/>
      <c r="O41" s="27"/>
      <c r="P41" s="27"/>
      <c r="Q41" s="27"/>
      <c r="R41" s="27"/>
      <c r="S41" s="27"/>
    </row>
    <row r="42" spans="2:22" s="8" customFormat="1" x14ac:dyDescent="0.2">
      <c r="C42"/>
      <c r="D42"/>
      <c r="E42"/>
      <c r="F42"/>
      <c r="G42"/>
      <c r="H42"/>
      <c r="I42"/>
      <c r="J42"/>
      <c r="K42"/>
      <c r="L42"/>
      <c r="M42"/>
      <c r="N42" s="27"/>
      <c r="O42" s="27"/>
      <c r="P42" s="27"/>
      <c r="Q42" s="27"/>
      <c r="R42" s="27"/>
      <c r="S42" s="27"/>
    </row>
    <row r="43" spans="2:22" s="8" customFormat="1" x14ac:dyDescent="0.2">
      <c r="C43"/>
      <c r="D43"/>
      <c r="E43"/>
      <c r="F43"/>
      <c r="G43"/>
      <c r="H43"/>
      <c r="I43"/>
      <c r="J43"/>
      <c r="K43"/>
      <c r="L43"/>
      <c r="M43"/>
      <c r="N43" s="27"/>
      <c r="O43" s="27"/>
      <c r="P43" s="27"/>
      <c r="Q43" s="27"/>
      <c r="R43" s="27"/>
      <c r="S43" s="27"/>
    </row>
    <row r="44" spans="2:22" s="8" customFormat="1" x14ac:dyDescent="0.2">
      <c r="C44"/>
      <c r="D44"/>
      <c r="E44"/>
      <c r="F44"/>
      <c r="G44"/>
      <c r="H44"/>
      <c r="I44"/>
      <c r="J44"/>
      <c r="K44"/>
      <c r="L44"/>
      <c r="M44"/>
      <c r="N44" s="27"/>
      <c r="O44" s="27"/>
      <c r="P44" s="27"/>
      <c r="Q44" s="27"/>
      <c r="R44" s="27"/>
      <c r="S44" s="27"/>
    </row>
    <row r="45" spans="2:22" s="8" customFormat="1" x14ac:dyDescent="0.2">
      <c r="C45"/>
      <c r="D45"/>
      <c r="E45"/>
      <c r="F45"/>
      <c r="G45"/>
      <c r="H45"/>
      <c r="I45"/>
      <c r="J45"/>
      <c r="K45"/>
      <c r="L45"/>
      <c r="M45"/>
      <c r="N45" s="27"/>
      <c r="O45" s="27"/>
      <c r="P45" s="27"/>
      <c r="Q45" s="27"/>
      <c r="R45" s="27"/>
      <c r="S45" s="27"/>
    </row>
    <row r="46" spans="2:22" s="8" customFormat="1" x14ac:dyDescent="0.2">
      <c r="C46"/>
      <c r="D46"/>
      <c r="E46"/>
      <c r="F46"/>
      <c r="G46"/>
      <c r="H46"/>
      <c r="I46"/>
      <c r="J46"/>
      <c r="K46"/>
      <c r="L46"/>
      <c r="M46"/>
      <c r="N46" s="27"/>
      <c r="O46" s="27"/>
      <c r="P46" s="27"/>
      <c r="Q46" s="27"/>
      <c r="R46" s="27"/>
      <c r="S46" s="27"/>
    </row>
    <row r="47" spans="2:22" s="8" customFormat="1" x14ac:dyDescent="0.2">
      <c r="C47"/>
      <c r="D47"/>
      <c r="E47"/>
      <c r="F47"/>
      <c r="G47"/>
      <c r="H47"/>
      <c r="I47"/>
      <c r="J47"/>
      <c r="K47"/>
      <c r="L47"/>
      <c r="M47"/>
      <c r="N47" s="27"/>
      <c r="O47" s="27"/>
      <c r="P47" s="27"/>
      <c r="Q47" s="27"/>
      <c r="R47" s="27"/>
      <c r="S47" s="27"/>
    </row>
    <row r="48" spans="2:22" s="8" customFormat="1" x14ac:dyDescent="0.2">
      <c r="C48"/>
      <c r="D48"/>
      <c r="E48"/>
      <c r="F48"/>
      <c r="G48"/>
      <c r="H48"/>
      <c r="I48"/>
      <c r="J48"/>
      <c r="K48"/>
      <c r="L48"/>
      <c r="M48"/>
      <c r="N48" s="27"/>
      <c r="O48" s="27"/>
      <c r="P48" s="27"/>
      <c r="Q48" s="27"/>
      <c r="R48" s="27"/>
      <c r="S48" s="27"/>
    </row>
    <row r="49" spans="3:19" s="8" customFormat="1" x14ac:dyDescent="0.2">
      <c r="C49"/>
      <c r="D49"/>
      <c r="E49"/>
      <c r="F49"/>
      <c r="G49"/>
      <c r="H49"/>
      <c r="I49"/>
      <c r="J49"/>
      <c r="K49"/>
      <c r="L49"/>
      <c r="M49"/>
      <c r="N49" s="27"/>
      <c r="O49" s="27"/>
      <c r="P49" s="27"/>
      <c r="Q49" s="27"/>
      <c r="R49" s="27"/>
      <c r="S49" s="27"/>
    </row>
    <row r="50" spans="3:19" s="8" customFormat="1" x14ac:dyDescent="0.2">
      <c r="C50"/>
      <c r="D50"/>
      <c r="E50"/>
      <c r="F50"/>
      <c r="G50"/>
      <c r="H50"/>
      <c r="I50"/>
      <c r="J50"/>
      <c r="K50"/>
      <c r="L50"/>
      <c r="M50"/>
      <c r="N50" s="27"/>
      <c r="O50" s="27"/>
      <c r="P50" s="27"/>
      <c r="Q50" s="27"/>
      <c r="R50" s="27"/>
      <c r="S50" s="27"/>
    </row>
    <row r="51" spans="3:19" s="8" customFormat="1" x14ac:dyDescent="0.2">
      <c r="C51"/>
      <c r="D51"/>
      <c r="E51"/>
      <c r="F51"/>
      <c r="G51"/>
      <c r="H51"/>
      <c r="I51"/>
      <c r="J51"/>
      <c r="K51"/>
      <c r="L51"/>
      <c r="M51"/>
      <c r="N51" s="27"/>
      <c r="O51" s="27"/>
      <c r="P51" s="27"/>
      <c r="Q51" s="27"/>
      <c r="R51" s="27"/>
      <c r="S51" s="27"/>
    </row>
    <row r="52" spans="3:19" s="8" customFormat="1" x14ac:dyDescent="0.2">
      <c r="C52"/>
      <c r="D52"/>
      <c r="E52"/>
      <c r="F52"/>
      <c r="G52"/>
      <c r="H52"/>
      <c r="I52"/>
      <c r="J52"/>
      <c r="K52"/>
      <c r="L52"/>
      <c r="M52"/>
      <c r="N52" s="27"/>
      <c r="O52" s="27"/>
      <c r="P52" s="27"/>
      <c r="Q52" s="27"/>
      <c r="R52" s="27"/>
      <c r="S52" s="27"/>
    </row>
    <row r="53" spans="3:19" s="8" customFormat="1" x14ac:dyDescent="0.2">
      <c r="C53"/>
      <c r="D53"/>
      <c r="E53"/>
      <c r="F53"/>
      <c r="G53"/>
      <c r="H53"/>
      <c r="I53"/>
      <c r="J53"/>
      <c r="K53"/>
      <c r="L53"/>
      <c r="M53"/>
      <c r="N53" s="27"/>
      <c r="O53" s="27"/>
      <c r="P53" s="27"/>
      <c r="Q53" s="27"/>
      <c r="R53" s="27"/>
      <c r="S53" s="27"/>
    </row>
    <row r="54" spans="3:19" s="8" customFormat="1" x14ac:dyDescent="0.2">
      <c r="C54"/>
      <c r="D54"/>
      <c r="E54"/>
      <c r="F54"/>
      <c r="G54"/>
      <c r="H54"/>
      <c r="I54"/>
      <c r="J54"/>
      <c r="K54"/>
      <c r="L54"/>
      <c r="M54"/>
      <c r="N54" s="27"/>
      <c r="O54" s="27"/>
      <c r="P54" s="27"/>
      <c r="Q54" s="27"/>
      <c r="R54" s="27"/>
      <c r="S54" s="27"/>
    </row>
    <row r="55" spans="3:19" s="8" customFormat="1" x14ac:dyDescent="0.2">
      <c r="C55"/>
      <c r="D55"/>
      <c r="E55"/>
      <c r="F55"/>
      <c r="G55"/>
      <c r="H55"/>
      <c r="I55"/>
      <c r="J55"/>
      <c r="K55"/>
      <c r="L55"/>
      <c r="M55"/>
      <c r="N55" s="27"/>
      <c r="O55" s="27"/>
      <c r="P55" s="27"/>
      <c r="Q55" s="27"/>
      <c r="R55" s="27"/>
      <c r="S55" s="27"/>
    </row>
    <row r="56" spans="3:19" s="8" customFormat="1" x14ac:dyDescent="0.2">
      <c r="C56"/>
      <c r="D56"/>
      <c r="E56"/>
      <c r="F56"/>
      <c r="G56"/>
      <c r="H56"/>
      <c r="I56"/>
      <c r="J56"/>
      <c r="K56"/>
      <c r="L56"/>
      <c r="M56"/>
      <c r="N56" s="27"/>
      <c r="O56" s="27"/>
      <c r="P56" s="27"/>
      <c r="Q56" s="27"/>
      <c r="R56" s="27"/>
      <c r="S56" s="27"/>
    </row>
    <row r="57" spans="3:19" s="8" customFormat="1" x14ac:dyDescent="0.2">
      <c r="C57"/>
      <c r="D57"/>
      <c r="E57"/>
      <c r="F57"/>
      <c r="G57"/>
      <c r="H57"/>
      <c r="I57"/>
      <c r="J57"/>
      <c r="K57"/>
      <c r="L57"/>
      <c r="M57"/>
      <c r="N57" s="27"/>
      <c r="O57" s="27"/>
      <c r="P57" s="27"/>
      <c r="Q57" s="27"/>
      <c r="R57" s="27"/>
      <c r="S57" s="27"/>
    </row>
    <row r="58" spans="3:19" s="8" customFormat="1" x14ac:dyDescent="0.2">
      <c r="C58"/>
      <c r="D58"/>
      <c r="E58"/>
      <c r="F58"/>
      <c r="G58"/>
      <c r="H58"/>
      <c r="I58"/>
      <c r="J58"/>
      <c r="K58"/>
      <c r="L58"/>
      <c r="M58"/>
      <c r="N58" s="27"/>
      <c r="O58" s="27"/>
      <c r="P58" s="27"/>
      <c r="Q58" s="27"/>
      <c r="R58" s="27"/>
      <c r="S58" s="27"/>
    </row>
    <row r="59" spans="3:19" s="8" customFormat="1" x14ac:dyDescent="0.2">
      <c r="C59"/>
      <c r="D59"/>
      <c r="E59"/>
      <c r="F59"/>
      <c r="G59"/>
      <c r="H59"/>
      <c r="I59"/>
      <c r="J59"/>
      <c r="K59"/>
      <c r="L59"/>
      <c r="M59"/>
      <c r="N59" s="27"/>
      <c r="O59" s="27"/>
      <c r="P59" s="27"/>
      <c r="Q59" s="27"/>
      <c r="R59" s="27"/>
      <c r="S59" s="27"/>
    </row>
    <row r="60" spans="3:19" s="8" customFormat="1" x14ac:dyDescent="0.2">
      <c r="C60"/>
      <c r="D60"/>
      <c r="E60"/>
      <c r="F60"/>
      <c r="G60"/>
      <c r="H60"/>
      <c r="I60"/>
      <c r="J60"/>
      <c r="K60"/>
      <c r="L60"/>
      <c r="M60"/>
      <c r="N60" s="27"/>
      <c r="O60" s="27"/>
      <c r="P60" s="27"/>
      <c r="Q60" s="27"/>
      <c r="R60" s="27"/>
      <c r="S60" s="27"/>
    </row>
    <row r="61" spans="3:19" s="8" customFormat="1" x14ac:dyDescent="0.2">
      <c r="C61"/>
      <c r="D61"/>
      <c r="E61"/>
      <c r="F61"/>
      <c r="G61"/>
      <c r="H61"/>
      <c r="I61"/>
      <c r="J61"/>
      <c r="K61"/>
      <c r="L61"/>
      <c r="M61"/>
      <c r="N61" s="27"/>
      <c r="O61" s="27"/>
      <c r="P61" s="27"/>
      <c r="Q61" s="27"/>
      <c r="R61" s="27"/>
      <c r="S61" s="27"/>
    </row>
    <row r="62" spans="3:19" s="8" customFormat="1" x14ac:dyDescent="0.2">
      <c r="C62"/>
      <c r="D62"/>
      <c r="E62"/>
      <c r="F62"/>
      <c r="G62"/>
      <c r="H62"/>
      <c r="I62"/>
      <c r="J62"/>
      <c r="K62"/>
      <c r="L62"/>
      <c r="M62"/>
      <c r="N62" s="27"/>
      <c r="O62" s="27"/>
      <c r="P62" s="27"/>
      <c r="Q62" s="27"/>
      <c r="R62" s="27"/>
      <c r="S62" s="27"/>
    </row>
    <row r="63" spans="3:19" s="8" customFormat="1" x14ac:dyDescent="0.2">
      <c r="C63"/>
      <c r="D63"/>
      <c r="E63"/>
      <c r="F63"/>
      <c r="G63"/>
      <c r="H63"/>
      <c r="I63"/>
      <c r="J63"/>
      <c r="K63"/>
      <c r="L63"/>
      <c r="M63"/>
      <c r="N63" s="27"/>
      <c r="O63" s="27"/>
      <c r="P63" s="27"/>
      <c r="Q63" s="27"/>
      <c r="R63" s="27"/>
      <c r="S63" s="27"/>
    </row>
    <row r="64" spans="3:19" s="8" customFormat="1" x14ac:dyDescent="0.2">
      <c r="C64"/>
      <c r="D64"/>
      <c r="E64"/>
      <c r="F64"/>
      <c r="G64"/>
      <c r="H64"/>
      <c r="I64"/>
      <c r="J64"/>
      <c r="K64"/>
      <c r="L64"/>
      <c r="M64"/>
      <c r="N64" s="27"/>
      <c r="O64" s="27"/>
      <c r="P64" s="27"/>
      <c r="Q64" s="27"/>
      <c r="R64" s="27"/>
      <c r="S64" s="27"/>
    </row>
    <row r="65" spans="3:19" s="8" customFormat="1" x14ac:dyDescent="0.2">
      <c r="C65"/>
      <c r="D65"/>
      <c r="E65"/>
      <c r="F65"/>
      <c r="G65"/>
      <c r="H65"/>
      <c r="I65"/>
      <c r="J65"/>
      <c r="K65"/>
      <c r="L65"/>
      <c r="M65"/>
      <c r="N65" s="27"/>
      <c r="O65" s="27"/>
      <c r="P65" s="27"/>
      <c r="Q65" s="27"/>
      <c r="R65" s="27"/>
      <c r="S65" s="27"/>
    </row>
    <row r="66" spans="3:19" s="8" customFormat="1" x14ac:dyDescent="0.2">
      <c r="C66"/>
      <c r="D66"/>
      <c r="E66"/>
      <c r="F66"/>
      <c r="G66"/>
      <c r="H66"/>
      <c r="I66"/>
      <c r="J66"/>
      <c r="K66"/>
      <c r="L66"/>
      <c r="M66"/>
      <c r="N66" s="27"/>
      <c r="O66" s="27"/>
      <c r="P66" s="27"/>
      <c r="Q66" s="27"/>
      <c r="R66" s="27"/>
      <c r="S66" s="27"/>
    </row>
    <row r="67" spans="3:19" s="8" customFormat="1" x14ac:dyDescent="0.2">
      <c r="C67"/>
      <c r="D67"/>
      <c r="E67"/>
      <c r="F67"/>
      <c r="G67"/>
      <c r="H67"/>
      <c r="I67"/>
      <c r="J67"/>
      <c r="K67"/>
      <c r="L67"/>
      <c r="M67"/>
      <c r="N67" s="27"/>
      <c r="O67" s="27"/>
      <c r="P67" s="27"/>
      <c r="Q67" s="27"/>
      <c r="R67" s="27"/>
      <c r="S67" s="27"/>
    </row>
    <row r="68" spans="3:19" s="8" customFormat="1" x14ac:dyDescent="0.2">
      <c r="C68"/>
      <c r="D68"/>
      <c r="E68"/>
      <c r="F68"/>
      <c r="G68"/>
      <c r="H68"/>
      <c r="I68"/>
      <c r="J68"/>
      <c r="K68"/>
      <c r="L68"/>
      <c r="M68"/>
      <c r="N68" s="27"/>
      <c r="O68" s="27"/>
      <c r="P68" s="27"/>
      <c r="Q68" s="27"/>
      <c r="R68" s="27"/>
      <c r="S68" s="27"/>
    </row>
    <row r="69" spans="3:19" s="8" customFormat="1" x14ac:dyDescent="0.2">
      <c r="C69"/>
      <c r="D69"/>
      <c r="E69"/>
      <c r="F69"/>
      <c r="G69"/>
      <c r="H69"/>
      <c r="I69"/>
      <c r="J69"/>
      <c r="K69"/>
      <c r="L69"/>
      <c r="M69"/>
      <c r="N69" s="27"/>
      <c r="O69" s="27"/>
      <c r="P69" s="27"/>
      <c r="Q69" s="27"/>
      <c r="R69" s="27"/>
      <c r="S69" s="27"/>
    </row>
    <row r="70" spans="3:19" s="8" customFormat="1" x14ac:dyDescent="0.2">
      <c r="C70"/>
      <c r="D70"/>
      <c r="E70"/>
      <c r="F70"/>
      <c r="G70"/>
      <c r="H70"/>
      <c r="I70"/>
      <c r="J70"/>
      <c r="K70"/>
      <c r="L70"/>
      <c r="M70"/>
      <c r="N70" s="27"/>
      <c r="O70" s="27"/>
      <c r="P70" s="27"/>
      <c r="Q70" s="27"/>
      <c r="R70" s="27"/>
      <c r="S70" s="27"/>
    </row>
    <row r="71" spans="3:19" s="8" customFormat="1" x14ac:dyDescent="0.2">
      <c r="C71"/>
      <c r="D71"/>
      <c r="E71"/>
      <c r="F71"/>
      <c r="G71"/>
      <c r="H71"/>
      <c r="I71"/>
      <c r="J71"/>
      <c r="K71"/>
      <c r="L71"/>
      <c r="M71"/>
      <c r="N71" s="27"/>
      <c r="O71" s="27"/>
      <c r="P71" s="27"/>
      <c r="Q71" s="27"/>
      <c r="R71" s="27"/>
      <c r="S71" s="27"/>
    </row>
    <row r="72" spans="3:19" s="8" customFormat="1" x14ac:dyDescent="0.2">
      <c r="C72"/>
      <c r="D72"/>
      <c r="E72"/>
      <c r="F72"/>
      <c r="G72"/>
      <c r="H72"/>
      <c r="I72"/>
      <c r="J72"/>
      <c r="K72"/>
      <c r="L72"/>
      <c r="M72"/>
      <c r="N72" s="27"/>
      <c r="O72" s="27"/>
      <c r="P72" s="27"/>
      <c r="Q72" s="27"/>
      <c r="R72" s="27"/>
      <c r="S72" s="27"/>
    </row>
    <row r="73" spans="3:19" s="8" customFormat="1" x14ac:dyDescent="0.2">
      <c r="C73"/>
      <c r="D73"/>
      <c r="E73"/>
      <c r="F73"/>
      <c r="G73"/>
      <c r="H73"/>
      <c r="I73"/>
      <c r="J73"/>
      <c r="K73"/>
      <c r="L73"/>
      <c r="M73"/>
      <c r="N73" s="27"/>
      <c r="O73" s="27"/>
      <c r="P73" s="27"/>
      <c r="Q73" s="27"/>
      <c r="R73" s="27"/>
      <c r="S73" s="27"/>
    </row>
    <row r="74" spans="3:19" s="8" customFormat="1" x14ac:dyDescent="0.2">
      <c r="C74"/>
      <c r="D74"/>
      <c r="E74"/>
      <c r="F74"/>
      <c r="G74"/>
      <c r="H74"/>
      <c r="I74"/>
      <c r="J74"/>
      <c r="K74"/>
      <c r="L74"/>
      <c r="M74"/>
      <c r="N74" s="27"/>
      <c r="O74" s="27"/>
      <c r="P74" s="27"/>
      <c r="Q74" s="27"/>
      <c r="R74" s="27"/>
      <c r="S74" s="27"/>
    </row>
    <row r="75" spans="3:19" s="8" customFormat="1" x14ac:dyDescent="0.2">
      <c r="C75"/>
      <c r="D75"/>
      <c r="E75"/>
      <c r="F75"/>
      <c r="G75"/>
      <c r="H75"/>
      <c r="I75"/>
      <c r="J75"/>
      <c r="K75"/>
      <c r="L75"/>
      <c r="M75"/>
      <c r="N75" s="27"/>
      <c r="O75" s="27"/>
      <c r="P75" s="27"/>
      <c r="Q75" s="27"/>
      <c r="R75" s="27"/>
      <c r="S75" s="27"/>
    </row>
    <row r="76" spans="3:19" s="8" customFormat="1" x14ac:dyDescent="0.2">
      <c r="C76"/>
      <c r="D76"/>
      <c r="E76"/>
      <c r="F76"/>
      <c r="G76"/>
      <c r="H76"/>
      <c r="I76"/>
      <c r="J76"/>
      <c r="K76"/>
      <c r="L76"/>
      <c r="M76"/>
      <c r="N76" s="27"/>
      <c r="O76" s="27"/>
      <c r="P76" s="27"/>
      <c r="Q76" s="27"/>
      <c r="R76" s="27"/>
      <c r="S76" s="27"/>
    </row>
    <row r="77" spans="3:19" s="8" customFormat="1" x14ac:dyDescent="0.2">
      <c r="C77"/>
      <c r="D77"/>
      <c r="E77"/>
      <c r="F77"/>
      <c r="G77"/>
      <c r="H77"/>
      <c r="I77"/>
      <c r="J77"/>
      <c r="K77"/>
      <c r="L77"/>
      <c r="M77"/>
      <c r="N77" s="27"/>
      <c r="O77" s="27"/>
      <c r="P77" s="27"/>
      <c r="Q77" s="27"/>
      <c r="R77" s="27"/>
      <c r="S77" s="27"/>
    </row>
    <row r="78" spans="3:19" s="8" customFormat="1" x14ac:dyDescent="0.2">
      <c r="C78"/>
      <c r="D78"/>
      <c r="E78"/>
      <c r="F78"/>
      <c r="G78"/>
      <c r="H78"/>
      <c r="I78"/>
      <c r="J78"/>
      <c r="K78"/>
      <c r="L78"/>
      <c r="M78"/>
      <c r="N78" s="27"/>
      <c r="O78" s="27"/>
      <c r="P78" s="27"/>
      <c r="Q78" s="27"/>
      <c r="R78" s="27"/>
      <c r="S78" s="27"/>
    </row>
    <row r="79" spans="3:19" s="8" customFormat="1" x14ac:dyDescent="0.2">
      <c r="C79"/>
      <c r="D79"/>
      <c r="E79"/>
      <c r="F79"/>
      <c r="G79"/>
      <c r="H79"/>
      <c r="I79"/>
      <c r="J79"/>
      <c r="K79"/>
      <c r="L79"/>
      <c r="M79"/>
      <c r="N79" s="27"/>
      <c r="O79" s="27"/>
      <c r="P79" s="27"/>
      <c r="Q79" s="27"/>
      <c r="R79" s="27"/>
      <c r="S79" s="27"/>
    </row>
    <row r="80" spans="3:19" s="8" customFormat="1" x14ac:dyDescent="0.2">
      <c r="C80"/>
      <c r="D80"/>
      <c r="E80"/>
      <c r="F80"/>
      <c r="G80"/>
      <c r="H80"/>
      <c r="I80"/>
      <c r="J80"/>
      <c r="K80"/>
      <c r="L80"/>
      <c r="M80"/>
      <c r="N80" s="27"/>
      <c r="O80" s="27"/>
      <c r="P80" s="27"/>
      <c r="Q80" s="27"/>
      <c r="R80" s="27"/>
      <c r="S80" s="27"/>
    </row>
    <row r="81" spans="3:19" s="8" customFormat="1" x14ac:dyDescent="0.2">
      <c r="C81"/>
      <c r="D81"/>
      <c r="E81"/>
      <c r="F81"/>
      <c r="G81"/>
      <c r="H81"/>
      <c r="I81"/>
      <c r="J81"/>
      <c r="K81"/>
      <c r="L81"/>
      <c r="M81"/>
      <c r="N81" s="27"/>
      <c r="O81" s="27"/>
      <c r="P81" s="27"/>
      <c r="Q81" s="27"/>
      <c r="R81" s="27"/>
      <c r="S81" s="27"/>
    </row>
    <row r="82" spans="3:19" s="8" customFormat="1" x14ac:dyDescent="0.2">
      <c r="C82"/>
      <c r="D82"/>
      <c r="E82"/>
      <c r="F82"/>
      <c r="G82"/>
      <c r="H82"/>
      <c r="I82"/>
      <c r="J82"/>
      <c r="K82"/>
      <c r="L82"/>
      <c r="M82"/>
      <c r="N82" s="27"/>
      <c r="O82" s="27"/>
      <c r="P82" s="27"/>
      <c r="Q82" s="27"/>
      <c r="R82" s="27"/>
      <c r="S82" s="27"/>
    </row>
    <row r="83" spans="3:19" s="8" customFormat="1" x14ac:dyDescent="0.2">
      <c r="C83"/>
      <c r="D83"/>
      <c r="E83"/>
      <c r="F83"/>
      <c r="G83"/>
      <c r="H83"/>
      <c r="I83"/>
      <c r="J83"/>
      <c r="K83"/>
      <c r="L83"/>
      <c r="M83"/>
      <c r="N83" s="27"/>
      <c r="O83" s="27"/>
      <c r="P83" s="27"/>
      <c r="Q83" s="27"/>
      <c r="R83" s="27"/>
      <c r="S83" s="27"/>
    </row>
    <row r="84" spans="3:19" s="8" customFormat="1" x14ac:dyDescent="0.2">
      <c r="C84"/>
      <c r="D84"/>
      <c r="E84"/>
      <c r="F84"/>
      <c r="G84"/>
      <c r="H84"/>
      <c r="I84"/>
      <c r="J84"/>
      <c r="K84"/>
      <c r="L84"/>
      <c r="M84"/>
      <c r="N84" s="27"/>
      <c r="O84" s="27"/>
      <c r="P84" s="27"/>
      <c r="Q84" s="27"/>
      <c r="R84" s="27"/>
      <c r="S84" s="27"/>
    </row>
    <row r="85" spans="3:19" s="8" customFormat="1" x14ac:dyDescent="0.2">
      <c r="C85"/>
      <c r="D85"/>
      <c r="E85"/>
      <c r="F85"/>
      <c r="G85"/>
      <c r="H85"/>
      <c r="I85"/>
      <c r="J85"/>
      <c r="K85"/>
      <c r="L85"/>
      <c r="M85"/>
      <c r="N85" s="27"/>
      <c r="O85" s="27"/>
      <c r="P85" s="27"/>
      <c r="Q85" s="27"/>
      <c r="R85" s="27"/>
      <c r="S85" s="27"/>
    </row>
    <row r="86" spans="3:19" s="8" customFormat="1" x14ac:dyDescent="0.2">
      <c r="C86"/>
      <c r="D86"/>
      <c r="E86"/>
      <c r="F86"/>
      <c r="G86"/>
      <c r="H86"/>
      <c r="I86"/>
      <c r="J86"/>
      <c r="K86"/>
      <c r="L86"/>
      <c r="M86"/>
      <c r="N86" s="27"/>
      <c r="O86" s="27"/>
      <c r="P86" s="27"/>
      <c r="Q86" s="27"/>
      <c r="R86" s="27"/>
      <c r="S86" s="27"/>
    </row>
    <row r="87" spans="3:19" s="8" customFormat="1" x14ac:dyDescent="0.2">
      <c r="C87"/>
      <c r="D87"/>
      <c r="E87"/>
      <c r="F87"/>
      <c r="G87"/>
      <c r="H87"/>
      <c r="I87"/>
      <c r="J87"/>
      <c r="K87"/>
      <c r="L87"/>
      <c r="M87"/>
      <c r="N87" s="27"/>
      <c r="O87" s="27"/>
      <c r="P87" s="27"/>
      <c r="Q87" s="27"/>
      <c r="R87" s="27"/>
      <c r="S87" s="27"/>
    </row>
    <row r="88" spans="3:19" s="8" customFormat="1" x14ac:dyDescent="0.2">
      <c r="C88"/>
      <c r="D88"/>
      <c r="E88"/>
      <c r="F88"/>
      <c r="G88"/>
      <c r="H88"/>
      <c r="I88"/>
      <c r="J88"/>
      <c r="K88"/>
      <c r="L88"/>
      <c r="M88"/>
      <c r="N88" s="27"/>
      <c r="O88" s="27"/>
      <c r="P88" s="27"/>
      <c r="Q88" s="27"/>
      <c r="R88" s="27"/>
      <c r="S88" s="27"/>
    </row>
    <row r="89" spans="3:19" s="8" customFormat="1" x14ac:dyDescent="0.2">
      <c r="C89"/>
      <c r="D89"/>
      <c r="E89"/>
      <c r="F89"/>
      <c r="G89"/>
      <c r="H89"/>
      <c r="I89"/>
      <c r="J89"/>
      <c r="K89"/>
      <c r="L89"/>
      <c r="M89"/>
      <c r="N89" s="27"/>
      <c r="O89" s="27"/>
      <c r="P89" s="27"/>
      <c r="Q89" s="27"/>
      <c r="R89" s="27"/>
      <c r="S89" s="27"/>
    </row>
    <row r="90" spans="3:19" s="8" customFormat="1" x14ac:dyDescent="0.2">
      <c r="C90"/>
      <c r="D90"/>
      <c r="E90"/>
      <c r="F90"/>
      <c r="G90"/>
      <c r="H90"/>
      <c r="I90"/>
      <c r="J90"/>
      <c r="K90"/>
      <c r="L90"/>
      <c r="M90"/>
      <c r="N90" s="27"/>
      <c r="O90" s="27"/>
      <c r="P90" s="27"/>
      <c r="Q90" s="27"/>
      <c r="R90" s="27"/>
      <c r="S90" s="27"/>
    </row>
    <row r="91" spans="3:19" s="8" customFormat="1" x14ac:dyDescent="0.2">
      <c r="C91"/>
      <c r="D91"/>
      <c r="E91"/>
      <c r="F91"/>
      <c r="G91"/>
      <c r="H91"/>
      <c r="I91"/>
      <c r="J91"/>
      <c r="K91"/>
      <c r="L91"/>
      <c r="M91"/>
      <c r="N91" s="27"/>
      <c r="O91" s="27"/>
      <c r="P91" s="27"/>
      <c r="Q91" s="27"/>
      <c r="R91" s="27"/>
      <c r="S91" s="27"/>
    </row>
    <row r="92" spans="3:19" s="8" customFormat="1" x14ac:dyDescent="0.2">
      <c r="C92"/>
      <c r="D92"/>
      <c r="E92"/>
      <c r="F92"/>
      <c r="G92"/>
      <c r="H92"/>
      <c r="I92"/>
      <c r="J92"/>
      <c r="K92"/>
      <c r="L92"/>
      <c r="M92"/>
      <c r="N92" s="27"/>
      <c r="O92" s="27"/>
      <c r="P92" s="27"/>
      <c r="Q92" s="27"/>
      <c r="R92" s="27"/>
      <c r="S92" s="27"/>
    </row>
    <row r="93" spans="3:19" s="8" customFormat="1" x14ac:dyDescent="0.2">
      <c r="C93"/>
      <c r="D93"/>
      <c r="E93"/>
      <c r="F93"/>
      <c r="G93"/>
      <c r="H93"/>
      <c r="I93"/>
      <c r="J93"/>
      <c r="K93"/>
      <c r="L93"/>
      <c r="M93"/>
      <c r="N93" s="27"/>
      <c r="O93" s="27"/>
      <c r="P93" s="27"/>
      <c r="Q93" s="27"/>
      <c r="R93" s="27"/>
      <c r="S93" s="27"/>
    </row>
    <row r="94" spans="3:19" s="8" customFormat="1" x14ac:dyDescent="0.2">
      <c r="C94"/>
      <c r="D94"/>
      <c r="E94"/>
      <c r="F94"/>
      <c r="G94"/>
      <c r="H94"/>
      <c r="I94"/>
      <c r="J94"/>
      <c r="K94"/>
      <c r="L94"/>
      <c r="M94"/>
      <c r="N94" s="27"/>
      <c r="O94" s="27"/>
      <c r="P94" s="27"/>
      <c r="Q94" s="27"/>
      <c r="R94" s="27"/>
      <c r="S94" s="27"/>
    </row>
    <row r="95" spans="3:19" s="8" customFormat="1" x14ac:dyDescent="0.2">
      <c r="C95"/>
      <c r="D95"/>
      <c r="E95"/>
      <c r="F95"/>
      <c r="G95"/>
      <c r="H95"/>
      <c r="I95"/>
      <c r="J95"/>
      <c r="K95"/>
      <c r="L95"/>
      <c r="M95"/>
      <c r="N95" s="27"/>
      <c r="O95" s="27"/>
      <c r="P95" s="27"/>
      <c r="Q95" s="27"/>
      <c r="R95" s="27"/>
      <c r="S95" s="27"/>
    </row>
    <row r="96" spans="3:19" s="8" customFormat="1" x14ac:dyDescent="0.2">
      <c r="C96"/>
      <c r="D96"/>
      <c r="E96"/>
      <c r="F96"/>
      <c r="G96"/>
      <c r="H96"/>
      <c r="I96"/>
      <c r="J96"/>
      <c r="K96"/>
      <c r="L96"/>
      <c r="M96"/>
      <c r="N96" s="27"/>
      <c r="O96" s="27"/>
      <c r="P96" s="27"/>
      <c r="Q96" s="27"/>
      <c r="R96" s="27"/>
      <c r="S96" s="27"/>
    </row>
    <row r="97" spans="3:19" s="8" customFormat="1" x14ac:dyDescent="0.2">
      <c r="C97"/>
      <c r="D97"/>
      <c r="E97"/>
      <c r="F97"/>
      <c r="G97"/>
      <c r="H97"/>
      <c r="I97"/>
      <c r="J97"/>
      <c r="K97"/>
      <c r="L97"/>
      <c r="M97"/>
      <c r="N97" s="27"/>
      <c r="O97" s="27"/>
      <c r="P97" s="27"/>
      <c r="Q97" s="27"/>
      <c r="R97" s="27"/>
      <c r="S97" s="27"/>
    </row>
    <row r="98" spans="3:19" s="8" customFormat="1" x14ac:dyDescent="0.2">
      <c r="C98"/>
      <c r="D98"/>
      <c r="E98"/>
      <c r="F98"/>
      <c r="G98"/>
      <c r="H98"/>
      <c r="I98"/>
      <c r="J98"/>
      <c r="K98"/>
      <c r="L98"/>
      <c r="M98"/>
      <c r="N98" s="27"/>
      <c r="O98" s="27"/>
      <c r="P98" s="27"/>
      <c r="Q98" s="27"/>
      <c r="R98" s="27"/>
      <c r="S98" s="27"/>
    </row>
    <row r="99" spans="3:19" s="8" customFormat="1" x14ac:dyDescent="0.2">
      <c r="C99"/>
      <c r="D99"/>
      <c r="E99"/>
      <c r="F99"/>
      <c r="G99"/>
      <c r="H99"/>
      <c r="I99"/>
      <c r="J99"/>
      <c r="K99"/>
      <c r="L99"/>
      <c r="M99"/>
      <c r="N99" s="27"/>
      <c r="O99" s="27"/>
      <c r="P99" s="27"/>
      <c r="Q99" s="27"/>
      <c r="R99" s="27"/>
      <c r="S99" s="27"/>
    </row>
    <row r="100" spans="3:19" s="8" customFormat="1" x14ac:dyDescent="0.2">
      <c r="C100"/>
      <c r="D100"/>
      <c r="E100"/>
      <c r="F100"/>
      <c r="G100"/>
      <c r="H100"/>
      <c r="I100"/>
      <c r="J100"/>
      <c r="K100"/>
      <c r="L100"/>
      <c r="M100"/>
      <c r="N100" s="27"/>
      <c r="O100" s="27"/>
      <c r="P100" s="27"/>
      <c r="Q100" s="27"/>
      <c r="R100" s="27"/>
      <c r="S100" s="27"/>
    </row>
    <row r="101" spans="3:19" s="8" customFormat="1" x14ac:dyDescent="0.2">
      <c r="C101"/>
      <c r="D101"/>
      <c r="E101"/>
      <c r="F101"/>
      <c r="G101"/>
      <c r="H101"/>
      <c r="I101"/>
      <c r="J101"/>
      <c r="K101"/>
      <c r="L101"/>
      <c r="M101"/>
      <c r="N101" s="27"/>
      <c r="O101" s="27"/>
      <c r="P101" s="27"/>
      <c r="Q101" s="27"/>
      <c r="R101" s="27"/>
      <c r="S101" s="27"/>
    </row>
    <row r="102" spans="3:19" s="8" customFormat="1" x14ac:dyDescent="0.2">
      <c r="C102"/>
      <c r="D102"/>
      <c r="E102"/>
      <c r="F102"/>
      <c r="G102"/>
      <c r="H102"/>
      <c r="I102"/>
      <c r="J102"/>
      <c r="K102"/>
      <c r="L102"/>
      <c r="M102"/>
      <c r="N102" s="27"/>
      <c r="O102" s="27"/>
      <c r="P102" s="27"/>
      <c r="Q102" s="27"/>
      <c r="R102" s="27"/>
      <c r="S102" s="27"/>
    </row>
    <row r="103" spans="3:19" s="8" customFormat="1" x14ac:dyDescent="0.2">
      <c r="C103"/>
      <c r="D103"/>
      <c r="E103"/>
      <c r="F103"/>
      <c r="G103"/>
      <c r="H103"/>
      <c r="I103"/>
      <c r="J103"/>
      <c r="K103"/>
      <c r="L103"/>
      <c r="M103"/>
      <c r="N103" s="27"/>
      <c r="O103" s="27"/>
      <c r="P103" s="27"/>
      <c r="Q103" s="27"/>
      <c r="R103" s="27"/>
      <c r="S103" s="27"/>
    </row>
    <row r="104" spans="3:19" s="8" customFormat="1" x14ac:dyDescent="0.2">
      <c r="C104"/>
      <c r="D104"/>
      <c r="E104"/>
      <c r="F104"/>
      <c r="G104"/>
      <c r="H104"/>
      <c r="I104"/>
      <c r="J104"/>
      <c r="K104"/>
      <c r="L104"/>
      <c r="M104"/>
      <c r="N104" s="27"/>
      <c r="O104" s="27"/>
      <c r="P104" s="27"/>
      <c r="Q104" s="27"/>
      <c r="R104" s="27"/>
      <c r="S104" s="27"/>
    </row>
    <row r="105" spans="3:19" s="8" customFormat="1" x14ac:dyDescent="0.2">
      <c r="C105"/>
      <c r="D105"/>
      <c r="E105"/>
      <c r="F105"/>
      <c r="G105"/>
      <c r="H105"/>
      <c r="I105"/>
      <c r="J105"/>
      <c r="K105"/>
      <c r="L105"/>
      <c r="M105"/>
      <c r="N105" s="27"/>
      <c r="O105" s="27"/>
      <c r="P105" s="27"/>
      <c r="Q105" s="27"/>
      <c r="R105" s="27"/>
      <c r="S105" s="27"/>
    </row>
    <row r="106" spans="3:19" s="8" customFormat="1" x14ac:dyDescent="0.2">
      <c r="C106"/>
      <c r="D106"/>
      <c r="E106"/>
      <c r="F106"/>
      <c r="G106"/>
      <c r="H106"/>
      <c r="I106"/>
      <c r="J106"/>
      <c r="K106"/>
      <c r="L106"/>
      <c r="M106"/>
      <c r="N106" s="27"/>
      <c r="O106" s="27"/>
      <c r="P106" s="27"/>
      <c r="Q106" s="27"/>
      <c r="R106" s="27"/>
      <c r="S106" s="27"/>
    </row>
    <row r="107" spans="3:19" s="8" customFormat="1" x14ac:dyDescent="0.2">
      <c r="C107"/>
      <c r="D107"/>
      <c r="E107"/>
      <c r="F107"/>
      <c r="G107"/>
      <c r="H107"/>
      <c r="I107"/>
      <c r="J107"/>
      <c r="K107"/>
      <c r="L107"/>
      <c r="M107"/>
      <c r="N107" s="27"/>
      <c r="O107" s="27"/>
      <c r="P107" s="27"/>
      <c r="Q107" s="27"/>
      <c r="R107" s="27"/>
      <c r="S107" s="27"/>
    </row>
    <row r="108" spans="3:19" s="8" customFormat="1" x14ac:dyDescent="0.2">
      <c r="C108"/>
      <c r="D108"/>
      <c r="E108"/>
      <c r="F108"/>
      <c r="G108"/>
      <c r="H108"/>
      <c r="I108"/>
      <c r="J108"/>
      <c r="K108"/>
      <c r="L108"/>
      <c r="M108"/>
      <c r="N108" s="27"/>
      <c r="O108" s="27"/>
      <c r="P108" s="27"/>
      <c r="Q108" s="27"/>
      <c r="R108" s="27"/>
      <c r="S108" s="27"/>
    </row>
    <row r="109" spans="3:19" s="8" customFormat="1" x14ac:dyDescent="0.2">
      <c r="C109"/>
      <c r="D109"/>
      <c r="E109"/>
      <c r="F109"/>
      <c r="G109"/>
      <c r="H109"/>
      <c r="I109"/>
      <c r="J109"/>
      <c r="K109"/>
      <c r="L109"/>
      <c r="M109"/>
      <c r="N109" s="27"/>
      <c r="O109" s="27"/>
      <c r="P109" s="27"/>
      <c r="Q109" s="27"/>
      <c r="R109" s="27"/>
      <c r="S109" s="27"/>
    </row>
    <row r="110" spans="3:19" s="8" customFormat="1" x14ac:dyDescent="0.2">
      <c r="C110"/>
      <c r="D110"/>
      <c r="E110"/>
      <c r="F110"/>
      <c r="G110"/>
      <c r="H110"/>
      <c r="I110"/>
      <c r="J110"/>
      <c r="K110"/>
      <c r="L110"/>
      <c r="M110"/>
      <c r="N110" s="27"/>
      <c r="O110" s="27"/>
      <c r="P110" s="27"/>
      <c r="Q110" s="27"/>
      <c r="R110" s="27"/>
      <c r="S110" s="27"/>
    </row>
    <row r="111" spans="3:19" s="8" customFormat="1" x14ac:dyDescent="0.2">
      <c r="C111"/>
      <c r="D111"/>
      <c r="E111"/>
      <c r="F111"/>
      <c r="G111"/>
      <c r="H111"/>
      <c r="I111"/>
      <c r="J111"/>
      <c r="K111"/>
      <c r="L111"/>
      <c r="M111"/>
      <c r="N111" s="27"/>
      <c r="O111" s="27"/>
      <c r="P111" s="27"/>
      <c r="Q111" s="27"/>
      <c r="R111" s="27"/>
      <c r="S111" s="27"/>
    </row>
    <row r="112" spans="3:19" s="8" customFormat="1" x14ac:dyDescent="0.2">
      <c r="C112"/>
      <c r="D112"/>
      <c r="E112"/>
      <c r="F112"/>
      <c r="G112"/>
      <c r="H112"/>
      <c r="I112"/>
      <c r="J112"/>
      <c r="K112"/>
      <c r="L112"/>
      <c r="M112"/>
      <c r="N112" s="27"/>
      <c r="O112" s="27"/>
      <c r="P112" s="27"/>
      <c r="Q112" s="27"/>
      <c r="R112" s="27"/>
      <c r="S112" s="27"/>
    </row>
    <row r="113" spans="3:19" s="8" customFormat="1" x14ac:dyDescent="0.2">
      <c r="C113"/>
      <c r="D113"/>
      <c r="E113"/>
      <c r="F113"/>
      <c r="G113"/>
      <c r="H113"/>
      <c r="I113"/>
      <c r="J113"/>
      <c r="K113"/>
      <c r="L113"/>
      <c r="M113"/>
      <c r="N113" s="27"/>
      <c r="O113" s="27"/>
      <c r="P113" s="27"/>
      <c r="Q113" s="27"/>
      <c r="R113" s="27"/>
      <c r="S113" s="27"/>
    </row>
    <row r="114" spans="3:19" s="8" customFormat="1" x14ac:dyDescent="0.2">
      <c r="C114"/>
      <c r="D114"/>
      <c r="E114"/>
      <c r="F114"/>
      <c r="G114"/>
      <c r="H114"/>
      <c r="I114"/>
      <c r="J114"/>
      <c r="K114"/>
      <c r="L114"/>
      <c r="M114"/>
      <c r="N114" s="27"/>
      <c r="O114" s="27"/>
      <c r="P114" s="27"/>
      <c r="Q114" s="27"/>
      <c r="R114" s="27"/>
      <c r="S114" s="27"/>
    </row>
    <row r="115" spans="3:19" s="8" customFormat="1" x14ac:dyDescent="0.2">
      <c r="C115"/>
      <c r="D115"/>
      <c r="E115"/>
      <c r="F115"/>
      <c r="G115"/>
      <c r="H115"/>
      <c r="I115"/>
      <c r="J115"/>
      <c r="K115"/>
      <c r="L115"/>
      <c r="M115"/>
      <c r="N115" s="27"/>
      <c r="O115" s="27"/>
      <c r="P115" s="27"/>
      <c r="Q115" s="27"/>
      <c r="R115" s="27"/>
      <c r="S115" s="27"/>
    </row>
    <row r="116" spans="3:19" s="8" customFormat="1" x14ac:dyDescent="0.2">
      <c r="C116"/>
      <c r="D116"/>
      <c r="E116"/>
      <c r="F116"/>
      <c r="G116"/>
      <c r="H116"/>
      <c r="I116"/>
      <c r="J116"/>
      <c r="K116"/>
      <c r="L116"/>
      <c r="M116"/>
      <c r="N116" s="27"/>
      <c r="O116" s="27"/>
      <c r="P116" s="27"/>
      <c r="Q116" s="27"/>
      <c r="R116" s="27"/>
      <c r="S116" s="27"/>
    </row>
    <row r="117" spans="3:19" s="8" customFormat="1" x14ac:dyDescent="0.2">
      <c r="C117"/>
      <c r="D117"/>
      <c r="E117"/>
      <c r="F117"/>
      <c r="G117"/>
      <c r="H117"/>
      <c r="I117"/>
      <c r="J117"/>
      <c r="K117"/>
      <c r="L117"/>
      <c r="M117"/>
      <c r="N117" s="27"/>
      <c r="O117" s="27"/>
      <c r="P117" s="27"/>
      <c r="Q117" s="27"/>
      <c r="R117" s="27"/>
      <c r="S117" s="27"/>
    </row>
    <row r="118" spans="3:19" s="8" customFormat="1" x14ac:dyDescent="0.2">
      <c r="C118"/>
      <c r="D118"/>
      <c r="E118"/>
      <c r="F118"/>
      <c r="G118"/>
      <c r="H118"/>
      <c r="I118"/>
      <c r="J118"/>
      <c r="K118"/>
      <c r="L118"/>
      <c r="M118"/>
      <c r="N118" s="27"/>
      <c r="O118" s="27"/>
      <c r="P118" s="27"/>
      <c r="Q118" s="27"/>
      <c r="R118" s="27"/>
      <c r="S118" s="27"/>
    </row>
    <row r="119" spans="3:19" s="8" customFormat="1" x14ac:dyDescent="0.2">
      <c r="C119"/>
      <c r="D119"/>
      <c r="E119"/>
      <c r="F119"/>
      <c r="G119"/>
      <c r="H119"/>
      <c r="I119"/>
      <c r="J119"/>
      <c r="K119"/>
      <c r="L119"/>
      <c r="M119"/>
      <c r="N119" s="27"/>
      <c r="O119" s="27"/>
      <c r="P119" s="27"/>
      <c r="Q119" s="27"/>
      <c r="R119" s="27"/>
      <c r="S119" s="27"/>
    </row>
    <row r="120" spans="3:19" s="8" customFormat="1" x14ac:dyDescent="0.2">
      <c r="C120"/>
      <c r="D120"/>
      <c r="E120"/>
      <c r="F120"/>
      <c r="G120"/>
      <c r="H120"/>
      <c r="I120"/>
      <c r="J120"/>
      <c r="K120"/>
      <c r="L120"/>
      <c r="M120"/>
      <c r="N120" s="27"/>
      <c r="O120" s="27"/>
      <c r="P120" s="27"/>
      <c r="Q120" s="27"/>
      <c r="R120" s="27"/>
      <c r="S120" s="27"/>
    </row>
    <row r="121" spans="3:19" s="8" customFormat="1" x14ac:dyDescent="0.2">
      <c r="C121"/>
      <c r="D121"/>
      <c r="E121"/>
      <c r="F121"/>
      <c r="G121"/>
      <c r="H121"/>
      <c r="I121"/>
      <c r="J121"/>
      <c r="K121"/>
      <c r="L121"/>
      <c r="M121"/>
      <c r="N121" s="27"/>
      <c r="O121" s="27"/>
      <c r="P121" s="27"/>
      <c r="Q121" s="27"/>
      <c r="R121" s="27"/>
      <c r="S121" s="27"/>
    </row>
    <row r="122" spans="3:19" s="8" customFormat="1" x14ac:dyDescent="0.2">
      <c r="C122"/>
      <c r="D122"/>
      <c r="E122"/>
      <c r="F122"/>
      <c r="G122"/>
      <c r="H122"/>
      <c r="I122"/>
      <c r="J122"/>
      <c r="K122"/>
      <c r="L122"/>
      <c r="M122"/>
      <c r="N122" s="27"/>
      <c r="O122" s="27"/>
      <c r="P122" s="27"/>
      <c r="Q122" s="27"/>
      <c r="R122" s="27"/>
      <c r="S122" s="27"/>
    </row>
    <row r="123" spans="3:19" s="8" customFormat="1" x14ac:dyDescent="0.2">
      <c r="C123"/>
      <c r="D123"/>
      <c r="E123"/>
      <c r="F123"/>
      <c r="G123"/>
      <c r="H123"/>
      <c r="I123"/>
      <c r="J123"/>
      <c r="K123"/>
      <c r="L123"/>
      <c r="M123"/>
      <c r="N123" s="27"/>
      <c r="O123" s="27"/>
      <c r="P123" s="27"/>
      <c r="Q123" s="27"/>
      <c r="R123" s="27"/>
      <c r="S123" s="27"/>
    </row>
    <row r="124" spans="3:19" s="8" customFormat="1" x14ac:dyDescent="0.2">
      <c r="C124"/>
      <c r="D124"/>
      <c r="E124"/>
      <c r="F124"/>
      <c r="G124"/>
      <c r="H124"/>
      <c r="I124"/>
      <c r="J124"/>
      <c r="K124"/>
      <c r="L124"/>
      <c r="M124"/>
      <c r="N124" s="27"/>
      <c r="O124" s="27"/>
      <c r="P124" s="27"/>
      <c r="Q124" s="27"/>
      <c r="R124" s="27"/>
      <c r="S124" s="27"/>
    </row>
    <row r="125" spans="3:19" s="8" customFormat="1" x14ac:dyDescent="0.2">
      <c r="C125"/>
      <c r="D125"/>
      <c r="E125"/>
      <c r="F125"/>
      <c r="G125"/>
      <c r="H125"/>
      <c r="I125"/>
      <c r="J125"/>
      <c r="K125"/>
      <c r="L125"/>
      <c r="M125"/>
      <c r="N125" s="27"/>
      <c r="O125" s="27"/>
      <c r="P125" s="27"/>
      <c r="Q125" s="27"/>
      <c r="R125" s="27"/>
      <c r="S125" s="27"/>
    </row>
    <row r="126" spans="3:19" s="8" customFormat="1" x14ac:dyDescent="0.2">
      <c r="C126"/>
      <c r="D126"/>
      <c r="E126"/>
      <c r="F126"/>
      <c r="G126"/>
      <c r="H126"/>
      <c r="I126"/>
      <c r="J126"/>
      <c r="K126"/>
      <c r="L126"/>
      <c r="M126"/>
      <c r="N126" s="27"/>
      <c r="O126" s="27"/>
      <c r="P126" s="27"/>
      <c r="Q126" s="27"/>
      <c r="R126" s="27"/>
      <c r="S126" s="27"/>
    </row>
    <row r="127" spans="3:19" s="8" customFormat="1" x14ac:dyDescent="0.2">
      <c r="C127"/>
      <c r="D127"/>
      <c r="E127"/>
      <c r="F127"/>
      <c r="G127"/>
      <c r="H127"/>
      <c r="I127"/>
      <c r="J127"/>
      <c r="K127"/>
      <c r="L127"/>
      <c r="M127"/>
      <c r="N127" s="27"/>
      <c r="O127" s="27"/>
      <c r="P127" s="27"/>
      <c r="Q127" s="27"/>
      <c r="R127" s="27"/>
      <c r="S127" s="27"/>
    </row>
    <row r="128" spans="3:19" s="8" customFormat="1" x14ac:dyDescent="0.2">
      <c r="C128"/>
      <c r="D128"/>
      <c r="E128"/>
      <c r="F128"/>
      <c r="G128"/>
      <c r="H128"/>
      <c r="I128"/>
      <c r="J128"/>
      <c r="K128"/>
      <c r="L128"/>
      <c r="M128"/>
      <c r="N128" s="27"/>
      <c r="O128" s="27"/>
      <c r="P128" s="27"/>
      <c r="Q128" s="27"/>
      <c r="R128" s="27"/>
      <c r="S128" s="27"/>
    </row>
    <row r="129" spans="3:19" s="8" customFormat="1" x14ac:dyDescent="0.2">
      <c r="C129"/>
      <c r="D129"/>
      <c r="E129"/>
      <c r="F129"/>
      <c r="G129"/>
      <c r="H129"/>
      <c r="I129"/>
      <c r="J129"/>
      <c r="K129"/>
      <c r="L129"/>
      <c r="M129"/>
      <c r="N129" s="27"/>
      <c r="O129" s="27"/>
      <c r="P129" s="27"/>
      <c r="Q129" s="27"/>
      <c r="R129" s="27"/>
      <c r="S129" s="27"/>
    </row>
    <row r="130" spans="3:19" s="8" customFormat="1" x14ac:dyDescent="0.2">
      <c r="C130"/>
      <c r="D130"/>
      <c r="E130"/>
      <c r="F130"/>
      <c r="G130"/>
      <c r="H130"/>
      <c r="I130"/>
      <c r="J130"/>
      <c r="K130"/>
      <c r="L130"/>
      <c r="M130"/>
      <c r="N130" s="27"/>
      <c r="O130" s="27"/>
      <c r="P130" s="27"/>
      <c r="Q130" s="27"/>
      <c r="R130" s="27"/>
      <c r="S130" s="27"/>
    </row>
    <row r="131" spans="3:19" s="8" customFormat="1" x14ac:dyDescent="0.2">
      <c r="C131"/>
      <c r="D131"/>
      <c r="E131"/>
      <c r="F131"/>
      <c r="G131"/>
      <c r="H131"/>
      <c r="I131"/>
      <c r="J131"/>
      <c r="K131"/>
      <c r="L131"/>
      <c r="M131"/>
      <c r="N131" s="27"/>
      <c r="O131" s="27"/>
      <c r="P131" s="27"/>
      <c r="Q131" s="27"/>
      <c r="R131" s="27"/>
      <c r="S131" s="27"/>
    </row>
    <row r="132" spans="3:19" s="8" customFormat="1" x14ac:dyDescent="0.2">
      <c r="C132"/>
      <c r="D132"/>
      <c r="E132"/>
      <c r="F132"/>
      <c r="G132"/>
      <c r="H132"/>
      <c r="I132"/>
      <c r="J132"/>
      <c r="K132"/>
      <c r="L132"/>
      <c r="M132"/>
      <c r="N132" s="27"/>
      <c r="O132" s="27"/>
      <c r="P132" s="27"/>
      <c r="Q132" s="27"/>
      <c r="R132" s="27"/>
      <c r="S132" s="27"/>
    </row>
    <row r="133" spans="3:19" s="8" customFormat="1" x14ac:dyDescent="0.2">
      <c r="C133"/>
      <c r="D133"/>
      <c r="E133"/>
      <c r="F133"/>
      <c r="G133"/>
      <c r="H133"/>
      <c r="I133"/>
      <c r="J133"/>
      <c r="K133"/>
      <c r="L133"/>
      <c r="M133"/>
      <c r="N133" s="27"/>
      <c r="O133" s="27"/>
      <c r="P133" s="27"/>
      <c r="Q133" s="27"/>
      <c r="R133" s="27"/>
      <c r="S133" s="27"/>
    </row>
    <row r="134" spans="3:19" s="8" customFormat="1" x14ac:dyDescent="0.2">
      <c r="C134"/>
      <c r="D134"/>
      <c r="E134"/>
      <c r="F134"/>
      <c r="G134"/>
      <c r="H134"/>
      <c r="I134"/>
      <c r="J134"/>
      <c r="K134"/>
      <c r="L134"/>
      <c r="M134"/>
      <c r="N134" s="27"/>
      <c r="O134" s="27"/>
      <c r="P134" s="27"/>
      <c r="Q134" s="27"/>
      <c r="R134" s="27"/>
      <c r="S134" s="27"/>
    </row>
    <row r="135" spans="3:19" s="8" customFormat="1" x14ac:dyDescent="0.2">
      <c r="C135"/>
      <c r="D135"/>
      <c r="E135"/>
      <c r="F135"/>
      <c r="G135"/>
      <c r="H135"/>
      <c r="I135"/>
      <c r="J135"/>
      <c r="K135"/>
      <c r="L135"/>
      <c r="M135"/>
      <c r="N135" s="27"/>
      <c r="O135" s="27"/>
      <c r="P135" s="27"/>
      <c r="Q135" s="27"/>
      <c r="R135" s="27"/>
      <c r="S135" s="27"/>
    </row>
    <row r="136" spans="3:19" s="8" customFormat="1" x14ac:dyDescent="0.2">
      <c r="C136"/>
      <c r="D136"/>
      <c r="E136"/>
      <c r="F136"/>
      <c r="G136"/>
      <c r="H136"/>
      <c r="I136"/>
      <c r="J136"/>
      <c r="K136"/>
      <c r="L136"/>
      <c r="M136"/>
      <c r="N136" s="27"/>
      <c r="O136" s="27"/>
      <c r="P136" s="27"/>
      <c r="Q136" s="27"/>
      <c r="R136" s="27"/>
      <c r="S136" s="27"/>
    </row>
    <row r="137" spans="3:19" s="8" customFormat="1" x14ac:dyDescent="0.2">
      <c r="C137"/>
      <c r="D137"/>
      <c r="E137"/>
      <c r="F137"/>
      <c r="G137"/>
      <c r="H137"/>
      <c r="I137"/>
      <c r="J137"/>
      <c r="K137"/>
      <c r="L137"/>
      <c r="M137"/>
      <c r="N137" s="27"/>
      <c r="O137" s="27"/>
      <c r="P137" s="27"/>
      <c r="Q137" s="27"/>
      <c r="R137" s="27"/>
      <c r="S137" s="27"/>
    </row>
    <row r="138" spans="3:19" s="8" customFormat="1" x14ac:dyDescent="0.2">
      <c r="C138"/>
      <c r="D138"/>
      <c r="E138"/>
      <c r="F138"/>
      <c r="G138"/>
      <c r="H138"/>
      <c r="I138"/>
      <c r="J138"/>
      <c r="K138"/>
      <c r="L138"/>
      <c r="M138"/>
      <c r="N138" s="27"/>
      <c r="O138" s="27"/>
      <c r="P138" s="27"/>
      <c r="Q138" s="27"/>
      <c r="R138" s="27"/>
      <c r="S138" s="27"/>
    </row>
    <row r="139" spans="3:19" s="8" customFormat="1" x14ac:dyDescent="0.2">
      <c r="C139"/>
      <c r="D139"/>
      <c r="E139"/>
      <c r="F139"/>
      <c r="G139"/>
      <c r="H139"/>
      <c r="I139"/>
      <c r="J139"/>
      <c r="K139"/>
      <c r="L139"/>
      <c r="M139"/>
      <c r="N139" s="27"/>
      <c r="O139" s="27"/>
      <c r="P139" s="27"/>
      <c r="Q139" s="27"/>
      <c r="R139" s="27"/>
      <c r="S139" s="27"/>
    </row>
    <row r="140" spans="3:19" s="8" customFormat="1" x14ac:dyDescent="0.2">
      <c r="C140"/>
      <c r="D140"/>
      <c r="E140"/>
      <c r="F140"/>
      <c r="G140"/>
      <c r="H140"/>
      <c r="I140"/>
      <c r="J140"/>
      <c r="K140"/>
      <c r="L140"/>
      <c r="M140"/>
      <c r="N140" s="27"/>
      <c r="O140" s="27"/>
      <c r="P140" s="27"/>
      <c r="Q140" s="27"/>
      <c r="R140" s="27"/>
      <c r="S140" s="27"/>
    </row>
    <row r="141" spans="3:19" s="8" customFormat="1" x14ac:dyDescent="0.2">
      <c r="C141"/>
      <c r="D141"/>
      <c r="E141"/>
      <c r="F141"/>
      <c r="G141"/>
      <c r="H141"/>
      <c r="I141"/>
      <c r="J141"/>
      <c r="K141"/>
      <c r="L141"/>
      <c r="M141"/>
      <c r="N141" s="27"/>
      <c r="O141" s="27"/>
      <c r="P141" s="27"/>
      <c r="Q141" s="27"/>
      <c r="R141" s="27"/>
      <c r="S141" s="27"/>
    </row>
    <row r="142" spans="3:19" s="8" customFormat="1" x14ac:dyDescent="0.2">
      <c r="C142"/>
      <c r="D142"/>
      <c r="E142"/>
      <c r="F142"/>
      <c r="G142"/>
      <c r="H142"/>
      <c r="I142"/>
      <c r="J142"/>
      <c r="K142"/>
      <c r="L142"/>
      <c r="M142"/>
      <c r="N142" s="27"/>
      <c r="O142" s="27"/>
      <c r="P142" s="27"/>
      <c r="Q142" s="27"/>
      <c r="R142" s="27"/>
      <c r="S142" s="27"/>
    </row>
    <row r="143" spans="3:19" s="8" customFormat="1" x14ac:dyDescent="0.2">
      <c r="C143"/>
      <c r="D143"/>
      <c r="E143"/>
      <c r="F143"/>
      <c r="G143"/>
      <c r="H143"/>
      <c r="I143"/>
      <c r="J143"/>
      <c r="K143"/>
      <c r="L143"/>
      <c r="M143"/>
      <c r="N143" s="27"/>
      <c r="O143" s="27"/>
      <c r="P143" s="27"/>
      <c r="Q143" s="27"/>
      <c r="R143" s="27"/>
      <c r="S143" s="27"/>
    </row>
    <row r="144" spans="3:19" s="8" customFormat="1" x14ac:dyDescent="0.2">
      <c r="C144"/>
      <c r="D144"/>
      <c r="E144"/>
      <c r="F144"/>
      <c r="G144"/>
      <c r="H144"/>
      <c r="I144"/>
      <c r="J144"/>
      <c r="K144"/>
      <c r="L144"/>
      <c r="M144"/>
      <c r="N144" s="27"/>
      <c r="O144" s="27"/>
      <c r="P144" s="27"/>
      <c r="Q144" s="27"/>
      <c r="R144" s="27"/>
      <c r="S144" s="27"/>
    </row>
    <row r="145" spans="3:19" s="8" customFormat="1" x14ac:dyDescent="0.2">
      <c r="C145"/>
      <c r="D145"/>
      <c r="E145"/>
      <c r="F145"/>
      <c r="G145"/>
      <c r="H145"/>
      <c r="I145"/>
      <c r="J145"/>
      <c r="K145"/>
      <c r="L145"/>
      <c r="M145"/>
      <c r="N145" s="27"/>
      <c r="O145" s="27"/>
      <c r="P145" s="27"/>
      <c r="Q145" s="27"/>
      <c r="R145" s="27"/>
      <c r="S145" s="27"/>
    </row>
    <row r="146" spans="3:19" s="8" customFormat="1" x14ac:dyDescent="0.2">
      <c r="C146" s="158"/>
      <c r="D146" s="196" t="s">
        <v>115</v>
      </c>
      <c r="E146" s="171"/>
      <c r="F146" s="171"/>
      <c r="G146" s="171"/>
      <c r="H146" s="171"/>
      <c r="I146" s="171"/>
      <c r="J146" s="171"/>
      <c r="K146" s="171"/>
      <c r="L146" s="171"/>
      <c r="M146" s="171"/>
      <c r="N146" s="172"/>
      <c r="O146" s="172"/>
      <c r="P146" s="173"/>
      <c r="Q146" s="27"/>
      <c r="R146" s="27"/>
      <c r="S146" s="27"/>
    </row>
    <row r="147" spans="3:19" s="8" customFormat="1" hidden="1" x14ac:dyDescent="0.2">
      <c r="C147"/>
      <c r="D147" s="174"/>
      <c r="E147" s="174"/>
      <c r="F147" s="174"/>
      <c r="G147" s="174"/>
      <c r="H147" s="174"/>
      <c r="I147" s="174"/>
      <c r="J147" s="174"/>
      <c r="K147" s="174"/>
      <c r="L147" s="174"/>
      <c r="M147" s="174"/>
      <c r="N147" s="173"/>
      <c r="O147" s="173"/>
      <c r="P147" s="173"/>
      <c r="Q147" s="27"/>
      <c r="R147" s="27"/>
      <c r="S147" s="27"/>
    </row>
    <row r="148" spans="3:19" s="8" customFormat="1" hidden="1" x14ac:dyDescent="0.2">
      <c r="C148"/>
      <c r="D148" s="175" t="s">
        <v>14</v>
      </c>
      <c r="E148" s="174"/>
      <c r="F148" s="176">
        <f>F8+F153</f>
        <v>0</v>
      </c>
      <c r="G148" s="174"/>
      <c r="H148" s="174"/>
      <c r="I148" s="174"/>
      <c r="J148" s="174"/>
      <c r="K148" s="174"/>
      <c r="L148" s="174"/>
      <c r="M148" s="174"/>
      <c r="N148" s="173"/>
      <c r="O148" s="173"/>
      <c r="P148" s="173"/>
      <c r="Q148" s="27"/>
      <c r="R148" s="27"/>
      <c r="S148" s="27"/>
    </row>
    <row r="149" spans="3:19" s="8" customFormat="1" hidden="1" x14ac:dyDescent="0.2">
      <c r="C149"/>
      <c r="D149" s="177" t="s">
        <v>15</v>
      </c>
      <c r="E149" s="174"/>
      <c r="F149" s="178">
        <f>F10</f>
        <v>0</v>
      </c>
      <c r="G149" s="174"/>
      <c r="H149" s="174"/>
      <c r="I149" s="174"/>
      <c r="J149" s="174"/>
      <c r="K149" s="174"/>
      <c r="L149" s="174"/>
      <c r="M149" s="174"/>
      <c r="N149" s="173"/>
      <c r="O149" s="173"/>
      <c r="P149" s="173"/>
      <c r="Q149" s="27"/>
      <c r="R149" s="27"/>
      <c r="S149" s="27"/>
    </row>
    <row r="150" spans="3:19" s="8" customFormat="1" hidden="1" x14ac:dyDescent="0.2">
      <c r="C150"/>
      <c r="D150" s="179" t="s">
        <v>16</v>
      </c>
      <c r="E150" s="174"/>
      <c r="F150" s="180">
        <f>F11</f>
        <v>0</v>
      </c>
      <c r="G150" s="174"/>
      <c r="H150" s="174"/>
      <c r="I150" s="174"/>
      <c r="J150" s="174"/>
      <c r="K150" s="174"/>
      <c r="L150" s="174"/>
      <c r="M150" s="174"/>
      <c r="N150" s="173"/>
      <c r="O150" s="173"/>
      <c r="P150" s="173"/>
      <c r="Q150" s="27"/>
      <c r="R150" s="27"/>
      <c r="S150" s="27"/>
    </row>
    <row r="151" spans="3:19" s="8" customFormat="1" hidden="1" x14ac:dyDescent="0.2">
      <c r="C151"/>
      <c r="D151" s="175" t="s">
        <v>30</v>
      </c>
      <c r="E151" s="174"/>
      <c r="F151" s="197">
        <f>F9</f>
        <v>0</v>
      </c>
      <c r="G151" s="174"/>
      <c r="H151" s="174"/>
      <c r="I151" s="174"/>
      <c r="J151" s="174"/>
      <c r="K151" s="174"/>
      <c r="L151" s="174"/>
      <c r="M151" s="174"/>
      <c r="N151" s="173"/>
      <c r="O151" s="173"/>
      <c r="P151" s="173"/>
      <c r="Q151" s="27"/>
      <c r="R151" s="27"/>
      <c r="S151" s="27"/>
    </row>
    <row r="152" spans="3:19" s="8" customFormat="1" hidden="1" x14ac:dyDescent="0.2">
      <c r="C152"/>
      <c r="D152" s="177" t="s">
        <v>31</v>
      </c>
      <c r="E152" s="174"/>
      <c r="F152" s="181">
        <f>F12</f>
        <v>0</v>
      </c>
      <c r="G152" s="174"/>
      <c r="H152" s="174"/>
      <c r="I152" s="174"/>
      <c r="J152" s="174"/>
      <c r="K152" s="174"/>
      <c r="L152" s="174"/>
      <c r="M152" s="174"/>
      <c r="N152" s="173"/>
      <c r="O152" s="173"/>
      <c r="P152" s="173"/>
      <c r="Q152" s="27"/>
      <c r="R152" s="27"/>
      <c r="S152" s="27"/>
    </row>
    <row r="153" spans="3:19" s="8" customFormat="1" hidden="1" x14ac:dyDescent="0.2">
      <c r="C153"/>
      <c r="D153" s="179" t="s">
        <v>32</v>
      </c>
      <c r="E153" s="174"/>
      <c r="F153" s="182">
        <f>IF(F152=0,0,F151/F152)</f>
        <v>0</v>
      </c>
      <c r="G153" s="174"/>
      <c r="H153" s="174"/>
      <c r="I153" s="174"/>
      <c r="J153" s="174"/>
      <c r="K153" s="174"/>
      <c r="L153" s="174"/>
      <c r="M153" s="174"/>
      <c r="N153" s="173"/>
      <c r="O153" s="173"/>
      <c r="P153" s="173"/>
      <c r="Q153" s="27"/>
      <c r="R153" s="27"/>
      <c r="S153" s="27"/>
    </row>
    <row r="154" spans="3:19" s="8" customFormat="1" hidden="1" x14ac:dyDescent="0.2">
      <c r="C154"/>
      <c r="D154" s="174"/>
      <c r="E154" s="174"/>
      <c r="F154" s="176">
        <f>F150+F149</f>
        <v>0</v>
      </c>
      <c r="G154" s="174"/>
      <c r="H154" s="174"/>
      <c r="I154" s="174"/>
      <c r="J154" s="174"/>
      <c r="K154" s="174"/>
      <c r="L154" s="174"/>
      <c r="M154" s="174"/>
      <c r="N154" s="173"/>
      <c r="O154" s="173"/>
      <c r="P154" s="173"/>
      <c r="Q154" s="27"/>
      <c r="R154" s="27"/>
      <c r="S154" s="27"/>
    </row>
    <row r="155" spans="3:19" s="8" customFormat="1" hidden="1" x14ac:dyDescent="0.2">
      <c r="C155"/>
      <c r="D155" s="174"/>
      <c r="E155" s="174"/>
      <c r="F155" s="183">
        <f>F154/(1-F154)</f>
        <v>0</v>
      </c>
      <c r="G155" s="174"/>
      <c r="H155" s="174"/>
      <c r="I155" s="174"/>
      <c r="J155" s="174"/>
      <c r="K155" s="174"/>
      <c r="L155" s="174"/>
      <c r="M155" s="174"/>
      <c r="N155" s="173"/>
      <c r="O155" s="173"/>
      <c r="P155" s="173"/>
      <c r="Q155" s="27"/>
      <c r="R155" s="27"/>
      <c r="S155" s="27"/>
    </row>
    <row r="156" spans="3:19" s="8" customFormat="1" hidden="1" x14ac:dyDescent="0.2">
      <c r="C156"/>
      <c r="D156" s="174"/>
      <c r="E156" s="174"/>
      <c r="F156" s="183">
        <f>F155+1</f>
        <v>1</v>
      </c>
      <c r="G156" s="174"/>
      <c r="H156" s="174"/>
      <c r="I156" s="174"/>
      <c r="J156" s="174"/>
      <c r="K156" s="174"/>
      <c r="L156" s="174"/>
      <c r="M156" s="174"/>
      <c r="N156" s="173"/>
      <c r="O156" s="173"/>
      <c r="P156" s="173"/>
      <c r="Q156" s="27"/>
      <c r="R156" s="27"/>
      <c r="S156" s="27"/>
    </row>
    <row r="157" spans="3:19" s="8" customFormat="1" hidden="1" x14ac:dyDescent="0.2">
      <c r="C157"/>
      <c r="D157" s="184" t="s">
        <v>101</v>
      </c>
      <c r="E157" s="174"/>
      <c r="F157" s="185">
        <f>IF(F150+F149&gt;99.99%,0,IF(F150=0,0,F148*F156))</f>
        <v>0</v>
      </c>
      <c r="G157" s="174"/>
      <c r="H157" s="174"/>
      <c r="I157" s="174"/>
      <c r="J157" s="174"/>
      <c r="K157" s="174"/>
      <c r="L157" s="174"/>
      <c r="M157" s="174"/>
      <c r="N157" s="173"/>
      <c r="O157" s="173"/>
      <c r="P157" s="173"/>
      <c r="Q157" s="27"/>
      <c r="R157" s="27"/>
      <c r="S157" s="27"/>
    </row>
    <row r="158" spans="3:19" s="8" customFormat="1" hidden="1" x14ac:dyDescent="0.2">
      <c r="C158"/>
      <c r="D158" s="184" t="s">
        <v>102</v>
      </c>
      <c r="E158" s="174"/>
      <c r="F158" s="186">
        <f>F157+(F157*F13)</f>
        <v>0</v>
      </c>
      <c r="G158" s="174"/>
      <c r="H158" s="174"/>
      <c r="I158" s="174"/>
      <c r="J158" s="174"/>
      <c r="K158" s="174"/>
      <c r="L158" s="174"/>
      <c r="M158" s="174"/>
      <c r="N158" s="173"/>
      <c r="O158" s="173"/>
      <c r="P158" s="173"/>
      <c r="Q158" s="27"/>
      <c r="R158" s="27"/>
      <c r="S158" s="27"/>
    </row>
    <row r="159" spans="3:19" s="8" customFormat="1" hidden="1" x14ac:dyDescent="0.2">
      <c r="C159"/>
      <c r="D159" s="175" t="s">
        <v>14</v>
      </c>
      <c r="E159" s="174"/>
      <c r="F159" s="186">
        <f>F148</f>
        <v>0</v>
      </c>
      <c r="G159" s="174"/>
      <c r="H159" s="174"/>
      <c r="I159" s="174"/>
      <c r="J159" s="174"/>
      <c r="K159" s="174"/>
      <c r="L159" s="174"/>
      <c r="M159" s="174"/>
      <c r="N159" s="173"/>
      <c r="O159" s="173"/>
      <c r="P159" s="173"/>
      <c r="Q159" s="27"/>
      <c r="R159" s="27"/>
      <c r="S159" s="27"/>
    </row>
    <row r="160" spans="3:19" s="8" customFormat="1" hidden="1" x14ac:dyDescent="0.2">
      <c r="C160"/>
      <c r="D160" s="177" t="s">
        <v>17</v>
      </c>
      <c r="E160" s="174"/>
      <c r="F160" s="187">
        <f>F157*F149</f>
        <v>0</v>
      </c>
      <c r="G160" s="174"/>
      <c r="H160" s="174"/>
      <c r="I160" s="174"/>
      <c r="J160" s="174"/>
      <c r="K160" s="174"/>
      <c r="L160" s="174"/>
      <c r="M160" s="174"/>
      <c r="N160" s="173"/>
      <c r="O160" s="173"/>
      <c r="P160" s="173"/>
      <c r="Q160" s="27"/>
      <c r="R160" s="27"/>
      <c r="S160" s="27"/>
    </row>
    <row r="161" spans="3:19" s="8" customFormat="1" hidden="1" x14ac:dyDescent="0.2">
      <c r="C161"/>
      <c r="D161" s="177" t="s">
        <v>107</v>
      </c>
      <c r="E161" s="174"/>
      <c r="F161" s="188">
        <f>SUM(F159:F160)</f>
        <v>0</v>
      </c>
      <c r="G161" s="174"/>
      <c r="H161" s="174"/>
      <c r="I161" s="174"/>
      <c r="J161" s="174"/>
      <c r="K161" s="174"/>
      <c r="L161" s="174"/>
      <c r="M161" s="174"/>
      <c r="N161" s="173"/>
      <c r="O161" s="173"/>
      <c r="P161" s="173"/>
      <c r="Q161" s="27"/>
      <c r="R161" s="27"/>
      <c r="S161" s="27"/>
    </row>
    <row r="162" spans="3:19" s="8" customFormat="1" hidden="1" x14ac:dyDescent="0.2">
      <c r="C162"/>
      <c r="D162" s="179" t="s">
        <v>108</v>
      </c>
      <c r="E162" s="174"/>
      <c r="F162" s="185">
        <f>F157-F161</f>
        <v>0</v>
      </c>
      <c r="G162" s="174"/>
      <c r="H162" s="174"/>
      <c r="I162" s="174"/>
      <c r="J162" s="174"/>
      <c r="K162" s="174"/>
      <c r="L162" s="174"/>
      <c r="M162" s="174"/>
      <c r="N162" s="173"/>
      <c r="O162" s="173"/>
      <c r="P162" s="173"/>
      <c r="Q162" s="27"/>
      <c r="R162" s="27"/>
      <c r="S162" s="27"/>
    </row>
    <row r="163" spans="3:19" s="8" customFormat="1" hidden="1" x14ac:dyDescent="0.2">
      <c r="C163"/>
      <c r="D163" s="174"/>
      <c r="E163" s="174"/>
      <c r="F163" s="180" t="e">
        <f>F162/F157</f>
        <v>#DIV/0!</v>
      </c>
      <c r="G163" s="174"/>
      <c r="H163" s="174"/>
      <c r="I163" s="174"/>
      <c r="J163" s="174"/>
      <c r="K163" s="174"/>
      <c r="L163" s="174"/>
      <c r="M163" s="174"/>
      <c r="N163" s="173"/>
      <c r="O163" s="173"/>
      <c r="P163" s="173"/>
      <c r="Q163" s="27"/>
      <c r="R163" s="27"/>
      <c r="S163" s="27"/>
    </row>
    <row r="164" spans="3:19" s="8" customFormat="1" hidden="1" x14ac:dyDescent="0.2">
      <c r="C164"/>
      <c r="D164" s="189" t="s">
        <v>18</v>
      </c>
      <c r="E164" s="174"/>
      <c r="F164" s="186">
        <f>'1a'!F22</f>
        <v>0</v>
      </c>
      <c r="G164" s="174"/>
      <c r="H164" s="174"/>
      <c r="I164" s="174"/>
      <c r="J164" s="174"/>
      <c r="K164" s="174"/>
      <c r="L164" s="174"/>
      <c r="M164" s="174"/>
      <c r="N164" s="173"/>
      <c r="O164" s="173"/>
      <c r="P164" s="173"/>
      <c r="Q164" s="27"/>
      <c r="R164" s="27"/>
      <c r="S164" s="27"/>
    </row>
    <row r="165" spans="3:19" s="8" customFormat="1" hidden="1" x14ac:dyDescent="0.2">
      <c r="C165"/>
      <c r="D165" s="190" t="s">
        <v>19</v>
      </c>
      <c r="E165" s="174"/>
      <c r="F165" s="187">
        <f>IF(F164=0,F17,F164)</f>
        <v>0</v>
      </c>
      <c r="G165" s="174"/>
      <c r="H165" s="174"/>
      <c r="I165" s="174"/>
      <c r="J165" s="174"/>
      <c r="K165" s="174"/>
      <c r="L165" s="174"/>
      <c r="M165" s="174"/>
      <c r="N165" s="173"/>
      <c r="O165" s="173"/>
      <c r="P165" s="173"/>
      <c r="Q165" s="27"/>
      <c r="R165" s="27"/>
      <c r="S165" s="27"/>
    </row>
    <row r="166" spans="3:19" s="8" customFormat="1" hidden="1" x14ac:dyDescent="0.2">
      <c r="C166"/>
      <c r="D166" s="175" t="s">
        <v>116</v>
      </c>
      <c r="E166" s="191"/>
      <c r="F166" s="192">
        <f>F165/F167</f>
        <v>0</v>
      </c>
      <c r="G166" s="174"/>
      <c r="H166" s="174"/>
      <c r="I166" s="174"/>
      <c r="J166" s="174"/>
      <c r="K166" s="174"/>
      <c r="L166" s="174"/>
      <c r="M166" s="174"/>
      <c r="N166" s="173"/>
      <c r="O166" s="173"/>
      <c r="P166" s="173"/>
      <c r="Q166" s="27"/>
      <c r="R166" s="27"/>
      <c r="S166" s="27"/>
    </row>
    <row r="167" spans="3:19" s="8" customFormat="1" hidden="1" x14ac:dyDescent="0.2">
      <c r="C167"/>
      <c r="D167" s="193"/>
      <c r="E167" s="171"/>
      <c r="F167" s="194">
        <f>F13+1</f>
        <v>1</v>
      </c>
      <c r="G167" s="174"/>
      <c r="H167" s="174"/>
      <c r="I167" s="174"/>
      <c r="J167" s="174"/>
      <c r="K167" s="174"/>
      <c r="L167" s="174"/>
      <c r="M167" s="174"/>
      <c r="N167" s="173"/>
      <c r="O167" s="173"/>
      <c r="P167" s="173"/>
      <c r="Q167" s="27"/>
      <c r="R167" s="27"/>
      <c r="S167" s="27"/>
    </row>
    <row r="168" spans="3:19" s="8" customFormat="1" hidden="1" x14ac:dyDescent="0.2">
      <c r="C168"/>
      <c r="D168" s="174"/>
      <c r="E168" s="174"/>
      <c r="F168" s="174"/>
      <c r="G168" s="174"/>
      <c r="H168" s="174"/>
      <c r="I168" s="174"/>
      <c r="J168" s="174"/>
      <c r="K168" s="174"/>
      <c r="L168" s="174"/>
      <c r="M168" s="174"/>
      <c r="N168" s="173"/>
      <c r="O168" s="173"/>
      <c r="P168" s="173"/>
      <c r="Q168" s="27"/>
      <c r="R168" s="27"/>
      <c r="S168" s="27"/>
    </row>
    <row r="169" spans="3:19" s="8" customFormat="1" hidden="1" x14ac:dyDescent="0.2">
      <c r="C169"/>
      <c r="D169" s="174"/>
      <c r="E169" s="174"/>
      <c r="F169" s="195" t="s">
        <v>105</v>
      </c>
      <c r="G169" s="174"/>
      <c r="H169" s="174"/>
      <c r="I169" s="174"/>
      <c r="J169" s="174"/>
      <c r="K169" s="174"/>
      <c r="L169" s="174"/>
      <c r="M169" s="174"/>
      <c r="N169" s="173"/>
      <c r="O169" s="173"/>
      <c r="P169" s="173"/>
      <c r="Q169" s="27"/>
      <c r="R169" s="27"/>
      <c r="S169" s="27"/>
    </row>
    <row r="170" spans="3:19" s="8" customFormat="1" hidden="1" x14ac:dyDescent="0.2">
      <c r="C170"/>
      <c r="D170" s="174"/>
      <c r="E170" s="174"/>
      <c r="F170" s="195" t="s">
        <v>106</v>
      </c>
      <c r="G170" s="174"/>
      <c r="H170" s="174"/>
      <c r="I170" s="174"/>
      <c r="J170" s="174"/>
      <c r="K170" s="174"/>
      <c r="L170" s="174"/>
      <c r="M170" s="174"/>
      <c r="N170" s="173"/>
      <c r="O170" s="173"/>
      <c r="P170" s="173"/>
      <c r="Q170" s="27"/>
      <c r="R170" s="27"/>
      <c r="S170" s="27"/>
    </row>
    <row r="171" spans="3:19" s="8" customFormat="1" hidden="1" x14ac:dyDescent="0.2">
      <c r="C171"/>
      <c r="D171"/>
      <c r="E171"/>
      <c r="F171"/>
      <c r="G171"/>
      <c r="H171"/>
      <c r="I171"/>
      <c r="J171"/>
      <c r="K171"/>
      <c r="L171"/>
      <c r="M171"/>
      <c r="N171" s="27"/>
      <c r="O171" s="27"/>
      <c r="P171" s="27"/>
      <c r="Q171" s="27"/>
      <c r="R171" s="27"/>
      <c r="S171" s="27"/>
    </row>
    <row r="172" spans="3:19" s="8" customFormat="1" x14ac:dyDescent="0.2">
      <c r="C172"/>
      <c r="D172"/>
      <c r="E172"/>
      <c r="F172"/>
      <c r="G172"/>
      <c r="H172"/>
      <c r="I172"/>
      <c r="J172"/>
      <c r="K172"/>
      <c r="L172"/>
      <c r="M172"/>
      <c r="N172" s="27"/>
      <c r="O172" s="27"/>
      <c r="P172" s="27"/>
      <c r="Q172" s="27"/>
      <c r="R172" s="27"/>
      <c r="S172" s="27"/>
    </row>
    <row r="173" spans="3:19" s="8" customFormat="1" x14ac:dyDescent="0.2">
      <c r="C173"/>
      <c r="D173"/>
      <c r="E173"/>
      <c r="F173"/>
      <c r="G173"/>
      <c r="H173"/>
      <c r="I173"/>
      <c r="J173"/>
      <c r="K173"/>
      <c r="L173"/>
      <c r="M173"/>
      <c r="N173" s="27"/>
      <c r="O173" s="27"/>
      <c r="P173" s="27"/>
      <c r="Q173" s="27"/>
      <c r="R173" s="27"/>
      <c r="S173" s="27"/>
    </row>
    <row r="174" spans="3:19" s="8" customFormat="1" x14ac:dyDescent="0.2">
      <c r="C174"/>
      <c r="D174"/>
      <c r="E174"/>
      <c r="G174"/>
      <c r="H174"/>
      <c r="I174"/>
      <c r="J174"/>
      <c r="K174"/>
      <c r="L174"/>
      <c r="M174"/>
      <c r="N174" s="27"/>
      <c r="O174" s="27"/>
      <c r="P174" s="27"/>
      <c r="Q174" s="27"/>
      <c r="R174" s="27"/>
      <c r="S174" s="27"/>
    </row>
    <row r="175" spans="3:19" s="8" customFormat="1" x14ac:dyDescent="0.2">
      <c r="C175"/>
      <c r="D175"/>
      <c r="E175"/>
      <c r="G175"/>
      <c r="H175"/>
      <c r="I175"/>
      <c r="J175"/>
      <c r="K175"/>
      <c r="L175"/>
      <c r="M175"/>
      <c r="N175" s="27"/>
      <c r="O175" s="27"/>
      <c r="P175" s="27"/>
      <c r="Q175" s="27"/>
      <c r="R175" s="27"/>
      <c r="S175" s="27"/>
    </row>
    <row r="176" spans="3:19" s="8" customFormat="1" x14ac:dyDescent="0.2">
      <c r="C176"/>
      <c r="D176"/>
      <c r="E176"/>
      <c r="F176"/>
      <c r="G176"/>
      <c r="H176"/>
      <c r="I176"/>
      <c r="J176"/>
      <c r="K176"/>
      <c r="L176"/>
      <c r="M176"/>
      <c r="N176" s="27"/>
      <c r="O176" s="27"/>
      <c r="P176" s="27"/>
      <c r="Q176" s="27"/>
      <c r="R176" s="27"/>
      <c r="S176" s="27"/>
    </row>
    <row r="177" spans="3:19" s="8" customFormat="1" x14ac:dyDescent="0.2">
      <c r="C177"/>
      <c r="D177"/>
      <c r="E177"/>
      <c r="F177"/>
      <c r="G177"/>
      <c r="H177"/>
      <c r="I177"/>
      <c r="J177"/>
      <c r="K177"/>
      <c r="L177"/>
      <c r="M177"/>
      <c r="N177" s="27"/>
      <c r="O177" s="27"/>
      <c r="P177" s="27"/>
      <c r="Q177" s="27"/>
      <c r="R177" s="27"/>
      <c r="S177" s="27"/>
    </row>
    <row r="178" spans="3:19" s="8" customFormat="1" x14ac:dyDescent="0.2">
      <c r="C178"/>
      <c r="D178"/>
      <c r="E178"/>
      <c r="F178"/>
      <c r="G178"/>
      <c r="H178"/>
      <c r="I178"/>
      <c r="J178"/>
      <c r="K178"/>
      <c r="L178"/>
      <c r="M178"/>
      <c r="N178" s="27"/>
      <c r="O178" s="27"/>
      <c r="P178" s="27"/>
      <c r="Q178" s="27"/>
      <c r="R178" s="27"/>
      <c r="S178" s="27"/>
    </row>
    <row r="179" spans="3:19" s="8" customFormat="1" x14ac:dyDescent="0.2">
      <c r="C179"/>
      <c r="D179"/>
      <c r="E179"/>
      <c r="F179"/>
      <c r="G179"/>
      <c r="H179"/>
      <c r="I179"/>
      <c r="J179"/>
      <c r="K179"/>
      <c r="L179"/>
      <c r="M179"/>
      <c r="N179" s="27"/>
      <c r="O179" s="27"/>
      <c r="P179" s="27"/>
      <c r="Q179" s="27"/>
      <c r="R179" s="27"/>
      <c r="S179" s="27"/>
    </row>
    <row r="180" spans="3:19" s="8" customFormat="1" x14ac:dyDescent="0.2">
      <c r="C180"/>
      <c r="D180"/>
      <c r="E180"/>
      <c r="F180"/>
      <c r="G180"/>
      <c r="H180"/>
      <c r="I180"/>
      <c r="J180"/>
      <c r="K180"/>
      <c r="L180"/>
      <c r="M180"/>
      <c r="N180" s="27"/>
      <c r="O180" s="27"/>
      <c r="P180" s="27"/>
      <c r="Q180" s="27"/>
      <c r="R180" s="27"/>
      <c r="S180" s="27"/>
    </row>
    <row r="181" spans="3:19" s="8" customFormat="1" x14ac:dyDescent="0.2">
      <c r="C181"/>
      <c r="D181"/>
      <c r="E181"/>
      <c r="F181"/>
      <c r="G181"/>
      <c r="H181"/>
      <c r="I181"/>
      <c r="J181"/>
      <c r="K181"/>
      <c r="L181"/>
      <c r="M181"/>
      <c r="N181" s="27"/>
      <c r="O181" s="27"/>
      <c r="P181" s="27"/>
      <c r="Q181" s="27"/>
      <c r="R181" s="27"/>
      <c r="S181" s="27"/>
    </row>
    <row r="182" spans="3:19" s="8" customFormat="1" x14ac:dyDescent="0.2">
      <c r="C182"/>
      <c r="D182"/>
      <c r="E182"/>
      <c r="F182"/>
      <c r="G182"/>
      <c r="H182"/>
      <c r="I182"/>
      <c r="J182"/>
      <c r="K182"/>
      <c r="L182"/>
      <c r="M182"/>
      <c r="N182" s="27"/>
      <c r="O182" s="27"/>
      <c r="P182" s="27"/>
      <c r="Q182" s="27"/>
      <c r="R182" s="27"/>
      <c r="S182" s="27"/>
    </row>
    <row r="183" spans="3:19" s="8" customFormat="1" x14ac:dyDescent="0.2">
      <c r="C183"/>
      <c r="D183"/>
      <c r="E183"/>
      <c r="F183"/>
      <c r="G183"/>
      <c r="H183"/>
      <c r="I183"/>
      <c r="J183"/>
      <c r="K183"/>
      <c r="L183"/>
      <c r="M183"/>
      <c r="N183" s="27"/>
      <c r="O183" s="27"/>
      <c r="P183" s="27"/>
      <c r="Q183" s="27"/>
      <c r="R183" s="27"/>
      <c r="S183" s="27"/>
    </row>
    <row r="184" spans="3:19" s="8" customFormat="1" x14ac:dyDescent="0.2">
      <c r="C184"/>
      <c r="D184"/>
      <c r="E184"/>
      <c r="F184"/>
      <c r="G184"/>
      <c r="H184"/>
      <c r="I184"/>
      <c r="J184"/>
      <c r="K184"/>
      <c r="L184"/>
      <c r="M184"/>
      <c r="N184" s="27"/>
      <c r="O184" s="27"/>
      <c r="P184" s="27"/>
      <c r="Q184" s="27"/>
      <c r="R184" s="27"/>
      <c r="S184" s="27"/>
    </row>
    <row r="185" spans="3:19" s="8" customFormat="1" x14ac:dyDescent="0.2">
      <c r="C185"/>
      <c r="D185"/>
      <c r="E185"/>
      <c r="F185"/>
      <c r="G185"/>
      <c r="H185"/>
      <c r="I185"/>
      <c r="J185"/>
      <c r="K185"/>
      <c r="L185"/>
      <c r="M185"/>
      <c r="N185" s="27"/>
      <c r="O185" s="27"/>
      <c r="P185" s="27"/>
      <c r="Q185" s="27"/>
      <c r="R185" s="27"/>
      <c r="S185" s="27"/>
    </row>
    <row r="186" spans="3:19" s="8" customFormat="1" x14ac:dyDescent="0.2">
      <c r="C186"/>
      <c r="D186"/>
      <c r="E186"/>
      <c r="F186"/>
      <c r="G186"/>
      <c r="H186"/>
      <c r="I186"/>
      <c r="J186"/>
      <c r="K186"/>
      <c r="L186"/>
      <c r="M186"/>
      <c r="N186" s="27"/>
      <c r="O186" s="27"/>
      <c r="P186" s="27"/>
      <c r="Q186" s="27"/>
      <c r="R186" s="27"/>
      <c r="S186" s="27"/>
    </row>
    <row r="187" spans="3:19" s="8" customFormat="1" x14ac:dyDescent="0.2">
      <c r="C187"/>
      <c r="D187"/>
      <c r="E187"/>
      <c r="F187"/>
      <c r="G187"/>
      <c r="H187"/>
      <c r="I187"/>
      <c r="J187"/>
      <c r="K187"/>
      <c r="L187"/>
      <c r="M187"/>
      <c r="N187" s="27"/>
      <c r="O187" s="27"/>
      <c r="P187" s="27"/>
      <c r="Q187" s="27"/>
      <c r="R187" s="27"/>
      <c r="S187" s="27"/>
    </row>
    <row r="188" spans="3:19" s="8" customFormat="1" x14ac:dyDescent="0.2">
      <c r="C188"/>
      <c r="D188"/>
      <c r="E188"/>
      <c r="F188"/>
      <c r="G188"/>
      <c r="H188"/>
      <c r="I188"/>
      <c r="J188"/>
      <c r="K188"/>
      <c r="L188"/>
      <c r="M188"/>
      <c r="N188" s="27"/>
      <c r="O188" s="27"/>
      <c r="P188" s="27"/>
      <c r="Q188" s="27"/>
      <c r="R188" s="27"/>
      <c r="S188" s="27"/>
    </row>
    <row r="189" spans="3:19" s="8" customFormat="1" x14ac:dyDescent="0.2">
      <c r="C189"/>
      <c r="D189"/>
      <c r="E189"/>
      <c r="F189"/>
      <c r="G189"/>
      <c r="H189"/>
      <c r="I189"/>
      <c r="J189"/>
      <c r="K189"/>
      <c r="L189"/>
      <c r="M189"/>
      <c r="N189" s="27"/>
      <c r="O189" s="27"/>
      <c r="P189" s="27"/>
      <c r="Q189" s="27"/>
      <c r="R189" s="27"/>
      <c r="S189" s="27"/>
    </row>
    <row r="190" spans="3:19" s="8" customFormat="1" x14ac:dyDescent="0.2">
      <c r="C190"/>
      <c r="D190"/>
      <c r="E190"/>
      <c r="F190"/>
      <c r="G190"/>
      <c r="H190"/>
      <c r="I190"/>
      <c r="J190"/>
      <c r="K190"/>
      <c r="L190"/>
      <c r="M190"/>
      <c r="N190" s="27"/>
      <c r="O190" s="27"/>
      <c r="P190" s="27"/>
      <c r="Q190" s="27"/>
      <c r="R190" s="27"/>
      <c r="S190" s="27"/>
    </row>
    <row r="191" spans="3:19" s="8" customFormat="1" x14ac:dyDescent="0.2">
      <c r="C191"/>
      <c r="D191"/>
      <c r="E191"/>
      <c r="F191"/>
      <c r="G191"/>
      <c r="H191"/>
      <c r="I191"/>
      <c r="J191"/>
      <c r="K191"/>
      <c r="L191"/>
      <c r="M191"/>
      <c r="N191" s="27"/>
      <c r="O191" s="27"/>
      <c r="P191" s="27"/>
      <c r="Q191" s="27"/>
      <c r="R191" s="27"/>
      <c r="S191" s="27"/>
    </row>
    <row r="192" spans="3:19" s="8" customFormat="1" x14ac:dyDescent="0.2">
      <c r="C192"/>
      <c r="D192"/>
      <c r="E192"/>
      <c r="F192"/>
      <c r="G192"/>
      <c r="H192"/>
      <c r="I192"/>
      <c r="J192"/>
      <c r="K192"/>
      <c r="L192"/>
      <c r="M192"/>
      <c r="N192" s="27"/>
      <c r="O192" s="27"/>
      <c r="P192" s="27"/>
      <c r="Q192" s="27"/>
      <c r="R192" s="27"/>
      <c r="S192" s="27"/>
    </row>
    <row r="193" spans="3:19" s="8" customFormat="1" x14ac:dyDescent="0.2">
      <c r="C193"/>
      <c r="D193"/>
      <c r="E193"/>
      <c r="F193"/>
      <c r="G193"/>
      <c r="H193"/>
      <c r="I193"/>
      <c r="J193"/>
      <c r="K193"/>
      <c r="L193"/>
      <c r="M193"/>
      <c r="N193" s="27"/>
      <c r="O193" s="27"/>
      <c r="P193" s="27"/>
      <c r="Q193" s="27"/>
      <c r="R193" s="27"/>
      <c r="S193" s="27"/>
    </row>
    <row r="194" spans="3:19" ht="13.5" thickBot="1" x14ac:dyDescent="0.25">
      <c r="C194" s="56"/>
      <c r="D194" s="57"/>
      <c r="E194" s="57"/>
      <c r="F194" s="57"/>
      <c r="G194" s="57"/>
      <c r="H194" s="57"/>
      <c r="I194" s="57"/>
      <c r="J194" s="57"/>
      <c r="K194" s="57"/>
      <c r="L194" s="57"/>
      <c r="M194" s="58"/>
      <c r="N194" s="29"/>
    </row>
    <row r="195" spans="3:19" ht="21" thickTop="1" x14ac:dyDescent="0.2">
      <c r="C195" s="59"/>
      <c r="D195" s="612" t="s">
        <v>49</v>
      </c>
      <c r="E195" s="613"/>
      <c r="F195" s="613"/>
      <c r="G195" s="613"/>
      <c r="H195" s="613"/>
      <c r="I195" s="613"/>
      <c r="J195" s="613"/>
      <c r="K195" s="613"/>
      <c r="L195" s="613"/>
      <c r="M195" s="15"/>
      <c r="N195" s="29"/>
    </row>
    <row r="196" spans="3:19" ht="9.9499999999999993" customHeight="1" x14ac:dyDescent="0.2">
      <c r="C196" s="59"/>
      <c r="D196" s="10"/>
      <c r="E196" s="10"/>
      <c r="F196" s="10"/>
      <c r="G196" s="10"/>
      <c r="H196" s="10"/>
      <c r="I196" s="10"/>
      <c r="J196" s="10"/>
      <c r="K196" s="10"/>
      <c r="L196" s="10"/>
      <c r="M196" s="15"/>
      <c r="N196" s="29"/>
    </row>
    <row r="197" spans="3:19" ht="17.25" x14ac:dyDescent="0.3">
      <c r="C197" s="60"/>
      <c r="D197" s="483" t="s">
        <v>221</v>
      </c>
      <c r="E197" s="124"/>
      <c r="F197" s="124"/>
      <c r="G197" s="124"/>
      <c r="H197" s="124"/>
      <c r="I197" s="124"/>
      <c r="J197" s="124"/>
      <c r="K197" s="124"/>
      <c r="L197" s="55"/>
      <c r="M197" s="61"/>
      <c r="N197" s="29"/>
    </row>
    <row r="198" spans="3:19" ht="14.25" x14ac:dyDescent="0.25">
      <c r="C198" s="60"/>
      <c r="D198" s="125" t="s">
        <v>69</v>
      </c>
      <c r="E198" s="124"/>
      <c r="F198" s="124"/>
      <c r="G198" s="124"/>
      <c r="H198" s="124"/>
      <c r="I198" s="124"/>
      <c r="J198" s="124"/>
      <c r="K198" s="124"/>
      <c r="L198" s="55"/>
      <c r="M198" s="61"/>
      <c r="N198" s="29"/>
    </row>
    <row r="199" spans="3:19" ht="5.0999999999999996" customHeight="1" x14ac:dyDescent="0.3">
      <c r="C199" s="60"/>
      <c r="D199" s="126"/>
      <c r="E199" s="124"/>
      <c r="F199" s="124"/>
      <c r="G199" s="124"/>
      <c r="H199" s="124"/>
      <c r="I199" s="124"/>
      <c r="J199" s="124"/>
      <c r="K199" s="124"/>
      <c r="L199" s="55"/>
      <c r="M199" s="61"/>
      <c r="N199" s="29"/>
    </row>
    <row r="200" spans="3:19" ht="20.100000000000001" customHeight="1" x14ac:dyDescent="0.3">
      <c r="C200" s="60"/>
      <c r="D200" s="126" t="s">
        <v>51</v>
      </c>
      <c r="E200" s="124"/>
      <c r="F200" s="124"/>
      <c r="G200" s="124"/>
      <c r="H200" s="124"/>
      <c r="I200" s="124"/>
      <c r="J200" s="124"/>
      <c r="K200" s="124"/>
      <c r="L200" s="55"/>
      <c r="M200" s="61"/>
      <c r="N200" s="29"/>
    </row>
    <row r="201" spans="3:19" ht="15.95" customHeight="1" x14ac:dyDescent="0.25">
      <c r="C201" s="60"/>
      <c r="D201" s="140" t="s">
        <v>53</v>
      </c>
      <c r="E201" s="124"/>
      <c r="F201" s="124"/>
      <c r="G201" s="124"/>
      <c r="H201" s="124"/>
      <c r="I201" s="124"/>
      <c r="J201" s="124"/>
      <c r="K201" s="124"/>
      <c r="L201" s="55"/>
      <c r="M201" s="61"/>
      <c r="N201" s="29"/>
    </row>
    <row r="202" spans="3:19" ht="14.25" x14ac:dyDescent="0.25">
      <c r="C202" s="60"/>
      <c r="D202" s="130" t="s">
        <v>27</v>
      </c>
      <c r="E202" s="124"/>
      <c r="F202" s="131" t="s">
        <v>54</v>
      </c>
      <c r="G202" s="124"/>
      <c r="H202" s="124"/>
      <c r="I202" s="124"/>
      <c r="J202" s="124"/>
      <c r="K202" s="124"/>
      <c r="L202" s="55"/>
      <c r="M202" s="61"/>
      <c r="N202" s="29"/>
    </row>
    <row r="203" spans="3:19" ht="14.25" x14ac:dyDescent="0.25">
      <c r="C203" s="60"/>
      <c r="D203" s="130" t="s">
        <v>29</v>
      </c>
      <c r="E203" s="124"/>
      <c r="F203" s="131" t="s">
        <v>55</v>
      </c>
      <c r="G203" s="124"/>
      <c r="H203" s="124"/>
      <c r="I203" s="124"/>
      <c r="J203" s="124"/>
      <c r="K203" s="124"/>
      <c r="L203" s="55"/>
      <c r="M203" s="61"/>
      <c r="N203" s="29"/>
    </row>
    <row r="204" spans="3:19" ht="14.25" x14ac:dyDescent="0.25">
      <c r="C204" s="60"/>
      <c r="D204" s="130" t="s">
        <v>28</v>
      </c>
      <c r="E204" s="124"/>
      <c r="F204" s="131" t="s">
        <v>56</v>
      </c>
      <c r="G204" s="124"/>
      <c r="H204" s="124"/>
      <c r="I204" s="124"/>
      <c r="J204" s="124"/>
      <c r="K204" s="124"/>
      <c r="L204" s="55"/>
      <c r="M204" s="61"/>
      <c r="N204" s="29"/>
    </row>
    <row r="205" spans="3:19" ht="14.25" x14ac:dyDescent="0.25">
      <c r="C205" s="60"/>
      <c r="D205" s="130" t="s">
        <v>43</v>
      </c>
      <c r="E205" s="124"/>
      <c r="F205" s="131" t="s">
        <v>57</v>
      </c>
      <c r="G205" s="124"/>
      <c r="H205" s="124"/>
      <c r="I205" s="124"/>
      <c r="J205" s="124"/>
      <c r="K205" s="124"/>
      <c r="L205" s="55"/>
      <c r="M205" s="61"/>
      <c r="N205" s="29"/>
    </row>
    <row r="206" spans="3:19" ht="14.25" x14ac:dyDescent="0.25">
      <c r="C206" s="62"/>
      <c r="D206" s="130" t="s">
        <v>42</v>
      </c>
      <c r="E206" s="17"/>
      <c r="F206" s="131" t="s">
        <v>58</v>
      </c>
      <c r="G206" s="17"/>
      <c r="H206" s="17"/>
      <c r="I206" s="17"/>
      <c r="J206" s="17"/>
      <c r="K206" s="17"/>
      <c r="L206" s="10"/>
      <c r="M206" s="63"/>
      <c r="N206" s="29"/>
    </row>
    <row r="207" spans="3:19" ht="14.25" x14ac:dyDescent="0.25">
      <c r="C207" s="62"/>
      <c r="D207" s="130" t="s">
        <v>100</v>
      </c>
      <c r="E207" s="17"/>
      <c r="F207" s="164" t="s">
        <v>109</v>
      </c>
      <c r="G207" s="17"/>
      <c r="H207" s="17"/>
      <c r="I207" s="17"/>
      <c r="J207" s="17"/>
      <c r="K207" s="17"/>
      <c r="L207" s="10"/>
      <c r="M207" s="63"/>
    </row>
    <row r="208" spans="3:19" ht="14.25" x14ac:dyDescent="0.25">
      <c r="C208" s="62"/>
      <c r="D208" s="130"/>
      <c r="E208" s="17"/>
      <c r="F208" s="164" t="s">
        <v>110</v>
      </c>
      <c r="G208" s="17"/>
      <c r="H208" s="17"/>
      <c r="I208" s="17"/>
      <c r="J208" s="17"/>
      <c r="K208" s="17"/>
      <c r="L208" s="10"/>
      <c r="M208" s="63"/>
    </row>
    <row r="209" spans="3:13" ht="14.25" x14ac:dyDescent="0.25">
      <c r="C209" s="62"/>
      <c r="D209" s="17"/>
      <c r="E209" s="17"/>
      <c r="F209" s="17"/>
      <c r="G209" s="17"/>
      <c r="H209" s="17"/>
      <c r="I209" s="17"/>
      <c r="J209" s="17"/>
      <c r="K209" s="17"/>
      <c r="L209" s="10"/>
      <c r="M209" s="63"/>
    </row>
    <row r="210" spans="3:13" ht="14.25" x14ac:dyDescent="0.25">
      <c r="C210" s="62"/>
      <c r="D210" s="140" t="s">
        <v>59</v>
      </c>
      <c r="E210" s="17"/>
      <c r="F210" s="17" t="s">
        <v>111</v>
      </c>
      <c r="G210" s="17"/>
      <c r="H210" s="17"/>
      <c r="I210" s="17"/>
      <c r="J210" s="17"/>
      <c r="K210" s="17"/>
      <c r="L210" s="10"/>
      <c r="M210" s="63"/>
    </row>
    <row r="211" spans="3:13" ht="14.25" x14ac:dyDescent="0.25">
      <c r="C211" s="62"/>
      <c r="D211" s="130" t="s">
        <v>36</v>
      </c>
      <c r="E211" s="17"/>
      <c r="F211" s="17" t="s">
        <v>60</v>
      </c>
      <c r="G211" s="17"/>
      <c r="H211" s="17"/>
      <c r="I211" s="17"/>
      <c r="J211" s="17"/>
      <c r="K211" s="17"/>
      <c r="L211" s="10"/>
      <c r="M211" s="63"/>
    </row>
    <row r="212" spans="3:13" ht="14.25" x14ac:dyDescent="0.25">
      <c r="C212" s="62"/>
      <c r="D212" s="130" t="s">
        <v>38</v>
      </c>
      <c r="E212" s="17"/>
      <c r="F212" s="17" t="s">
        <v>61</v>
      </c>
      <c r="G212" s="17"/>
      <c r="H212" s="17"/>
      <c r="I212" s="17"/>
      <c r="J212" s="17"/>
      <c r="K212" s="17"/>
      <c r="L212" s="10"/>
      <c r="M212" s="63"/>
    </row>
    <row r="213" spans="3:13" ht="14.25" x14ac:dyDescent="0.25">
      <c r="C213" s="62"/>
      <c r="D213" s="130" t="s">
        <v>39</v>
      </c>
      <c r="E213" s="17"/>
      <c r="F213" s="17" t="s">
        <v>62</v>
      </c>
      <c r="G213" s="17"/>
      <c r="H213" s="17"/>
      <c r="I213" s="17"/>
      <c r="J213" s="17"/>
      <c r="K213" s="17"/>
      <c r="L213" s="10"/>
      <c r="M213" s="63"/>
    </row>
    <row r="214" spans="3:13" ht="14.25" x14ac:dyDescent="0.25">
      <c r="C214" s="62"/>
      <c r="D214" s="680" t="s">
        <v>63</v>
      </c>
      <c r="E214" s="680"/>
      <c r="F214" s="680"/>
      <c r="G214" s="680"/>
      <c r="H214" s="680"/>
      <c r="I214" s="680"/>
      <c r="J214" s="680"/>
      <c r="K214" s="680"/>
      <c r="L214" s="10"/>
      <c r="M214" s="63"/>
    </row>
    <row r="215" spans="3:13" ht="14.25" x14ac:dyDescent="0.25">
      <c r="C215" s="62"/>
      <c r="D215" s="130" t="s">
        <v>35</v>
      </c>
      <c r="E215" s="17"/>
      <c r="F215" s="17" t="s">
        <v>64</v>
      </c>
      <c r="G215" s="17"/>
      <c r="H215" s="17"/>
      <c r="I215" s="17"/>
      <c r="J215" s="17"/>
      <c r="K215" s="17"/>
      <c r="L215" s="10"/>
      <c r="M215" s="63"/>
    </row>
    <row r="216" spans="3:13" ht="14.25" x14ac:dyDescent="0.25">
      <c r="C216" s="62"/>
      <c r="D216" s="130" t="s">
        <v>34</v>
      </c>
      <c r="E216" s="17"/>
      <c r="F216" s="17" t="s">
        <v>65</v>
      </c>
      <c r="G216" s="17"/>
      <c r="H216" s="17"/>
      <c r="I216" s="17"/>
      <c r="J216" s="17"/>
      <c r="K216" s="17"/>
      <c r="L216" s="10"/>
      <c r="M216" s="63"/>
    </row>
    <row r="217" spans="3:13" ht="14.25" x14ac:dyDescent="0.25">
      <c r="C217" s="62"/>
      <c r="D217" s="130" t="s">
        <v>112</v>
      </c>
      <c r="E217" s="17"/>
      <c r="F217" s="17" t="s">
        <v>113</v>
      </c>
      <c r="G217" s="17"/>
      <c r="H217" s="17"/>
      <c r="I217" s="17"/>
      <c r="J217" s="17"/>
      <c r="K217" s="17"/>
      <c r="L217" s="10"/>
      <c r="M217" s="63"/>
    </row>
    <row r="218" spans="3:13" ht="14.25" x14ac:dyDescent="0.25">
      <c r="C218" s="62"/>
      <c r="D218" s="130"/>
      <c r="E218" s="17"/>
      <c r="F218" s="17"/>
      <c r="G218" s="17"/>
      <c r="H218" s="17"/>
      <c r="I218" s="17"/>
      <c r="J218" s="17"/>
      <c r="K218" s="17"/>
      <c r="L218" s="10"/>
      <c r="M218" s="63"/>
    </row>
    <row r="219" spans="3:13" ht="16.5" x14ac:dyDescent="0.3">
      <c r="C219" s="62"/>
      <c r="D219" s="126" t="s">
        <v>66</v>
      </c>
      <c r="E219" s="17"/>
      <c r="F219" s="17"/>
      <c r="G219" s="17"/>
      <c r="H219" s="17"/>
      <c r="I219" s="17"/>
      <c r="J219" s="17"/>
      <c r="K219" s="17"/>
      <c r="L219" s="10"/>
      <c r="M219" s="63"/>
    </row>
    <row r="220" spans="3:13" ht="18" customHeight="1" x14ac:dyDescent="0.25">
      <c r="C220" s="62"/>
      <c r="D220" s="125" t="s">
        <v>67</v>
      </c>
      <c r="E220" s="17"/>
      <c r="F220" s="17"/>
      <c r="G220" s="17"/>
      <c r="H220" s="17"/>
      <c r="I220" s="17"/>
      <c r="J220" s="17"/>
      <c r="K220" s="17"/>
      <c r="L220" s="10"/>
      <c r="M220" s="63"/>
    </row>
    <row r="221" spans="3:13" ht="14.25" x14ac:dyDescent="0.25">
      <c r="C221" s="62"/>
      <c r="D221" s="125" t="s">
        <v>68</v>
      </c>
      <c r="E221" s="17"/>
      <c r="F221" s="17"/>
      <c r="G221" s="17"/>
      <c r="H221" s="17"/>
      <c r="I221" s="17"/>
      <c r="J221" s="17"/>
      <c r="K221" s="17"/>
      <c r="L221" s="10"/>
      <c r="M221" s="63"/>
    </row>
    <row r="222" spans="3:13" ht="14.25" x14ac:dyDescent="0.25">
      <c r="C222" s="62"/>
      <c r="D222" s="17" t="s">
        <v>70</v>
      </c>
      <c r="E222" s="17"/>
      <c r="F222" s="17"/>
      <c r="G222" s="17"/>
      <c r="H222" s="17"/>
      <c r="I222" s="17"/>
      <c r="J222" s="17"/>
      <c r="K222" s="17"/>
      <c r="L222" s="10"/>
      <c r="M222" s="63"/>
    </row>
    <row r="223" spans="3:13" ht="14.25" x14ac:dyDescent="0.25">
      <c r="C223" s="62"/>
      <c r="D223" s="17"/>
      <c r="E223" s="17"/>
      <c r="F223" s="17"/>
      <c r="G223" s="17"/>
      <c r="H223" s="17"/>
      <c r="I223" s="17"/>
      <c r="J223" s="17"/>
      <c r="K223" s="17"/>
      <c r="L223" s="10"/>
      <c r="M223" s="63"/>
    </row>
    <row r="224" spans="3:13" ht="16.5" x14ac:dyDescent="0.3">
      <c r="C224" s="694" t="s">
        <v>98</v>
      </c>
      <c r="D224" s="695"/>
      <c r="E224" s="695"/>
      <c r="F224" s="695"/>
      <c r="G224" s="695"/>
      <c r="H224" s="695"/>
      <c r="I224" s="695"/>
      <c r="J224" s="695"/>
      <c r="K224" s="695"/>
      <c r="L224" s="695"/>
      <c r="M224" s="696"/>
    </row>
    <row r="225" spans="2:23" x14ac:dyDescent="0.2">
      <c r="C225" s="64"/>
      <c r="D225" s="65"/>
      <c r="E225" s="65"/>
      <c r="F225" s="65"/>
      <c r="G225" s="65"/>
      <c r="H225" s="65"/>
      <c r="I225" s="65"/>
      <c r="J225" s="65"/>
      <c r="K225" s="65"/>
      <c r="L225" s="65"/>
      <c r="M225" s="66"/>
    </row>
    <row r="226" spans="2:23" ht="13.5" thickBot="1" x14ac:dyDescent="0.25">
      <c r="C226" s="56"/>
      <c r="D226" s="141"/>
      <c r="E226" s="141"/>
      <c r="F226" s="141"/>
      <c r="G226" s="141"/>
      <c r="H226" s="141"/>
      <c r="I226" s="141"/>
      <c r="J226" s="141"/>
      <c r="K226" s="141"/>
      <c r="L226" s="141"/>
      <c r="M226" s="58"/>
    </row>
    <row r="227" spans="2:23" ht="21.75" thickTop="1" thickBot="1" x14ac:dyDescent="0.25">
      <c r="C227" s="59"/>
      <c r="D227" s="54" t="s">
        <v>71</v>
      </c>
      <c r="E227" s="122"/>
      <c r="F227" s="10"/>
      <c r="G227" s="10"/>
      <c r="H227" s="10"/>
      <c r="I227" s="10"/>
      <c r="J227" s="10"/>
      <c r="K227" s="10"/>
      <c r="L227" s="10"/>
      <c r="M227" s="15"/>
    </row>
    <row r="228" spans="2:23" ht="18" thickTop="1" x14ac:dyDescent="0.3">
      <c r="C228" s="59"/>
      <c r="D228" s="142"/>
      <c r="E228" s="142"/>
      <c r="F228" s="142"/>
      <c r="G228" s="142"/>
      <c r="H228" s="142"/>
      <c r="I228" s="142"/>
      <c r="J228" s="142"/>
      <c r="K228" s="142"/>
      <c r="L228" s="142"/>
      <c r="M228" s="15"/>
    </row>
    <row r="229" spans="2:23" x14ac:dyDescent="0.2">
      <c r="C229" s="59"/>
      <c r="D229" s="10"/>
      <c r="E229" s="10"/>
      <c r="F229" s="10"/>
      <c r="G229" s="10"/>
      <c r="H229" s="10"/>
      <c r="I229" s="10"/>
      <c r="J229" s="10"/>
      <c r="K229" s="10"/>
      <c r="L229" s="10"/>
      <c r="M229" s="15"/>
    </row>
    <row r="230" spans="2:23" x14ac:dyDescent="0.2">
      <c r="C230" s="59"/>
      <c r="D230" s="10"/>
      <c r="E230" s="10"/>
      <c r="F230" s="10"/>
      <c r="G230" s="10"/>
      <c r="H230" s="10"/>
      <c r="I230" s="10"/>
      <c r="J230" s="10"/>
      <c r="K230" s="10"/>
      <c r="L230" s="10"/>
      <c r="M230" s="15"/>
    </row>
    <row r="231" spans="2:23" x14ac:dyDescent="0.2">
      <c r="C231" s="59"/>
      <c r="D231" s="10"/>
      <c r="E231" s="10"/>
      <c r="F231" s="10"/>
      <c r="G231" s="10"/>
      <c r="H231" s="10"/>
      <c r="I231" s="10"/>
      <c r="J231" s="10"/>
      <c r="K231" s="10"/>
      <c r="L231" s="10"/>
      <c r="M231" s="15"/>
    </row>
    <row r="232" spans="2:23" x14ac:dyDescent="0.2">
      <c r="C232" s="59"/>
      <c r="D232" s="10"/>
      <c r="E232" s="10"/>
      <c r="F232" s="10"/>
      <c r="G232" s="10"/>
      <c r="H232" s="10"/>
      <c r="I232" s="10"/>
      <c r="J232" s="10"/>
      <c r="K232" s="10"/>
      <c r="L232" s="10"/>
      <c r="M232" s="15"/>
    </row>
    <row r="233" spans="2:23" x14ac:dyDescent="0.2">
      <c r="C233" s="59"/>
      <c r="D233" s="10"/>
      <c r="E233" s="10"/>
      <c r="F233" s="10"/>
      <c r="G233" s="10"/>
      <c r="H233" s="10"/>
      <c r="I233" s="10"/>
      <c r="J233" s="10"/>
      <c r="K233" s="10"/>
      <c r="L233" s="10"/>
      <c r="M233" s="15"/>
    </row>
    <row r="234" spans="2:23" x14ac:dyDescent="0.2">
      <c r="C234" s="59"/>
      <c r="D234" s="10"/>
      <c r="E234" s="10"/>
      <c r="F234" s="10"/>
      <c r="G234" s="10"/>
      <c r="H234" s="10"/>
      <c r="I234" s="10"/>
      <c r="J234" s="10"/>
      <c r="K234" s="10"/>
      <c r="L234" s="10"/>
      <c r="M234" s="15"/>
    </row>
    <row r="235" spans="2:23" x14ac:dyDescent="0.2">
      <c r="C235" s="59"/>
      <c r="D235" s="10"/>
      <c r="E235" s="10"/>
      <c r="F235" s="10"/>
      <c r="G235" s="10"/>
      <c r="H235" s="10"/>
      <c r="I235" s="10"/>
      <c r="J235" s="10"/>
      <c r="K235" s="10"/>
      <c r="L235" s="10"/>
      <c r="M235" s="15"/>
    </row>
    <row r="236" spans="2:23" x14ac:dyDescent="0.2">
      <c r="C236" s="59"/>
      <c r="D236" s="10"/>
      <c r="E236" s="10"/>
      <c r="F236" s="10"/>
      <c r="G236" s="10"/>
      <c r="H236" s="10"/>
      <c r="I236" s="10"/>
      <c r="J236" s="10"/>
      <c r="K236" s="10"/>
      <c r="L236" s="10"/>
      <c r="M236" s="15"/>
    </row>
    <row r="237" spans="2:23" s="167" customFormat="1" ht="23.25" customHeight="1" x14ac:dyDescent="0.2">
      <c r="B237" s="168"/>
      <c r="C237" s="169"/>
      <c r="D237" s="681" t="s">
        <v>114</v>
      </c>
      <c r="E237" s="681"/>
      <c r="F237" s="681"/>
      <c r="G237" s="681"/>
      <c r="H237" s="681"/>
      <c r="I237" s="681"/>
      <c r="J237" s="681"/>
      <c r="K237" s="681"/>
      <c r="L237" s="681"/>
      <c r="M237" s="170"/>
      <c r="S237" s="168"/>
      <c r="T237" s="168"/>
      <c r="U237" s="168"/>
      <c r="V237" s="168"/>
      <c r="W237" s="168"/>
    </row>
    <row r="238" spans="2:23" ht="17.25" x14ac:dyDescent="0.3">
      <c r="C238" s="59"/>
      <c r="D238" s="298"/>
      <c r="E238" s="298"/>
      <c r="F238" s="298"/>
      <c r="G238" s="298"/>
      <c r="H238" s="298"/>
      <c r="I238" s="298"/>
      <c r="J238" s="298"/>
      <c r="K238" s="298"/>
      <c r="L238" s="298"/>
      <c r="M238" s="15"/>
    </row>
    <row r="239" spans="2:23" x14ac:dyDescent="0.2">
      <c r="C239" s="143"/>
      <c r="D239" s="65"/>
      <c r="E239" s="65"/>
      <c r="F239" s="65"/>
      <c r="G239" s="65"/>
      <c r="H239" s="65"/>
      <c r="I239" s="65"/>
      <c r="J239" s="65"/>
      <c r="K239" s="65"/>
      <c r="L239" s="65"/>
      <c r="M239" s="144"/>
    </row>
  </sheetData>
  <sheetProtection password="CF58" sheet="1" scenarios="1"/>
  <mergeCells count="16">
    <mergeCell ref="D214:K214"/>
    <mergeCell ref="D237:L237"/>
    <mergeCell ref="H10:I10"/>
    <mergeCell ref="J10:K10"/>
    <mergeCell ref="H11:I11"/>
    <mergeCell ref="J11:K11"/>
    <mergeCell ref="H12:I12"/>
    <mergeCell ref="J12:K12"/>
    <mergeCell ref="C224:M224"/>
    <mergeCell ref="H9:I9"/>
    <mergeCell ref="J9:K9"/>
    <mergeCell ref="D2:L2"/>
    <mergeCell ref="F4:L4"/>
    <mergeCell ref="H6:L6"/>
    <mergeCell ref="H8:I8"/>
    <mergeCell ref="J8:K8"/>
  </mergeCells>
  <conditionalFormatting sqref="F18:F19">
    <cfRule type="cellIs" dxfId="6" priority="3" operator="equal">
      <formula>"NO"</formula>
    </cfRule>
  </conditionalFormatting>
  <conditionalFormatting sqref="J12:K13">
    <cfRule type="cellIs" dxfId="5" priority="2" operator="lessThan">
      <formula>0</formula>
    </cfRule>
  </conditionalFormatting>
  <conditionalFormatting sqref="F15">
    <cfRule type="cellIs" dxfId="4" priority="6" operator="equal">
      <formula>F169</formula>
    </cfRule>
  </conditionalFormatting>
  <dataValidations count="2">
    <dataValidation type="list" allowBlank="1" showInputMessage="1" showErrorMessage="1" sqref="F18:F19">
      <formula1>LISTASINO</formula1>
    </dataValidation>
    <dataValidation type="list" allowBlank="1" showInputMessage="1" showErrorMessage="1" sqref="F15">
      <formula1>CONSINIVA</formula1>
    </dataValidation>
  </dataValidations>
  <printOptions horizontalCentered="1" vertic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pageSetUpPr fitToPage="1"/>
  </sheetPr>
  <dimension ref="B1:AA188"/>
  <sheetViews>
    <sheetView showGridLines="0" showRowColHeaders="0" zoomScaleNormal="100" workbookViewId="0">
      <pane xSplit="4" ySplit="2" topLeftCell="E3" activePane="bottomRight" state="frozen"/>
      <selection activeCell="Q131" sqref="Q131"/>
      <selection pane="topRight" activeCell="Q131" sqref="Q131"/>
      <selection pane="bottomLeft" activeCell="Q131" sqref="Q131"/>
      <selection pane="bottomRight" activeCell="A3" sqref="A3:A48"/>
    </sheetView>
  </sheetViews>
  <sheetFormatPr baseColWidth="10" defaultRowHeight="12.75" x14ac:dyDescent="0.2"/>
  <cols>
    <col min="1" max="1" width="0" hidden="1" customWidth="1"/>
    <col min="2" max="2" width="1.42578125" style="8" customWidth="1"/>
    <col min="3" max="3" width="2.42578125" customWidth="1"/>
    <col min="4" max="4" width="33.28515625" customWidth="1"/>
    <col min="5" max="5" width="0.85546875" customWidth="1"/>
    <col min="6" max="6" width="13.42578125" customWidth="1"/>
    <col min="7" max="15" width="12.28515625" customWidth="1"/>
    <col min="16" max="17" width="3.42578125" customWidth="1"/>
    <col min="18" max="19" width="12.28515625" customWidth="1"/>
    <col min="20" max="20" width="2.42578125" customWidth="1"/>
    <col min="21" max="25" width="11.42578125" style="8"/>
  </cols>
  <sheetData>
    <row r="1" spans="2:27" s="8" customFormat="1" ht="5.0999999999999996" customHeight="1" thickBot="1" x14ac:dyDescent="0.25">
      <c r="B1" s="7"/>
      <c r="C1" s="7"/>
      <c r="D1" s="7"/>
      <c r="E1" s="7"/>
      <c r="F1" s="7"/>
      <c r="G1" s="7"/>
      <c r="H1" s="7"/>
      <c r="I1" s="7"/>
      <c r="J1" s="7"/>
      <c r="K1" s="7"/>
      <c r="L1" s="7"/>
      <c r="M1" s="7"/>
      <c r="N1" s="7"/>
      <c r="O1" s="7"/>
      <c r="P1" s="7"/>
      <c r="Q1" s="7"/>
      <c r="R1" s="7"/>
      <c r="S1" s="7"/>
      <c r="T1" s="7"/>
      <c r="U1" s="7"/>
      <c r="V1" s="7"/>
      <c r="W1" s="7"/>
      <c r="X1" s="7"/>
    </row>
    <row r="2" spans="2:27" ht="24.75" customHeight="1" thickTop="1" thickBot="1" x14ac:dyDescent="0.25">
      <c r="B2" s="7"/>
      <c r="C2" s="1"/>
      <c r="D2" s="669" t="s">
        <v>123</v>
      </c>
      <c r="E2" s="669"/>
      <c r="F2" s="669"/>
      <c r="G2" s="669"/>
      <c r="H2" s="669"/>
      <c r="I2" s="669"/>
      <c r="J2" s="669"/>
      <c r="K2" s="699"/>
      <c r="L2" s="201"/>
      <c r="M2" s="202"/>
      <c r="N2" s="198"/>
      <c r="O2" s="199"/>
      <c r="P2" s="199"/>
      <c r="Q2" s="200"/>
      <c r="R2" s="12"/>
      <c r="S2" s="12"/>
      <c r="T2" s="12"/>
      <c r="U2" s="12"/>
      <c r="V2" s="7"/>
      <c r="W2" s="7"/>
      <c r="X2" s="7"/>
    </row>
    <row r="3" spans="2:27" s="8" customFormat="1" ht="6.75" customHeight="1" thickTop="1" thickBot="1" x14ac:dyDescent="0.25">
      <c r="B3" s="7"/>
      <c r="C3" s="14"/>
      <c r="D3" s="10"/>
      <c r="E3" s="10"/>
      <c r="F3" s="10"/>
      <c r="G3" s="10"/>
      <c r="H3" s="10"/>
      <c r="I3" s="10"/>
      <c r="J3" s="10"/>
      <c r="K3" s="10"/>
      <c r="L3" s="10"/>
      <c r="M3" s="10"/>
      <c r="N3" s="10"/>
      <c r="O3" s="10"/>
      <c r="P3" s="10"/>
      <c r="Q3" s="15"/>
      <c r="R3" s="12"/>
      <c r="S3" s="12"/>
      <c r="T3" s="27"/>
      <c r="U3" s="12"/>
      <c r="V3" s="7"/>
      <c r="W3" s="7"/>
      <c r="X3" s="7"/>
      <c r="Z3"/>
      <c r="AA3"/>
    </row>
    <row r="4" spans="2:27" s="8" customFormat="1" ht="18" customHeight="1" thickTop="1" thickBot="1" x14ac:dyDescent="0.25">
      <c r="B4" s="7"/>
      <c r="C4" s="5">
        <v>1</v>
      </c>
      <c r="D4" s="239" t="s">
        <v>52</v>
      </c>
      <c r="E4" s="10"/>
      <c r="F4" s="243" t="s">
        <v>134</v>
      </c>
      <c r="G4" s="243" t="s">
        <v>135</v>
      </c>
      <c r="H4" s="243" t="s">
        <v>136</v>
      </c>
      <c r="I4" s="243" t="s">
        <v>137</v>
      </c>
      <c r="J4" s="243" t="s">
        <v>138</v>
      </c>
      <c r="K4" s="243" t="s">
        <v>139</v>
      </c>
      <c r="L4" s="243" t="s">
        <v>140</v>
      </c>
      <c r="M4" s="243" t="s">
        <v>141</v>
      </c>
      <c r="N4" s="243" t="s">
        <v>142</v>
      </c>
      <c r="O4" s="243" t="s">
        <v>143</v>
      </c>
      <c r="P4" s="10"/>
      <c r="Q4" s="15"/>
      <c r="R4" s="12"/>
      <c r="S4" s="12"/>
      <c r="T4" s="27"/>
      <c r="U4" s="12"/>
      <c r="V4" s="7"/>
      <c r="W4" s="7"/>
      <c r="X4" s="7"/>
      <c r="Z4"/>
      <c r="AA4"/>
    </row>
    <row r="5" spans="2:27" s="8" customFormat="1" ht="5.0999999999999996" customHeight="1" thickTop="1" thickBot="1" x14ac:dyDescent="0.25">
      <c r="B5" s="7"/>
      <c r="C5" s="14"/>
      <c r="D5" s="10"/>
      <c r="E5" s="10"/>
      <c r="F5" s="10"/>
      <c r="G5" s="10"/>
      <c r="H5" s="10"/>
      <c r="I5" s="10"/>
      <c r="J5" s="10"/>
      <c r="K5" s="10"/>
      <c r="L5" s="10"/>
      <c r="M5" s="10"/>
      <c r="N5" s="10"/>
      <c r="O5" s="10"/>
      <c r="P5" s="10"/>
      <c r="Q5" s="15"/>
      <c r="R5" s="12"/>
      <c r="S5" s="12"/>
      <c r="T5" s="27"/>
      <c r="U5" s="12"/>
      <c r="V5" s="7"/>
      <c r="W5" s="7"/>
      <c r="X5" s="7"/>
      <c r="Z5"/>
      <c r="AA5"/>
    </row>
    <row r="6" spans="2:27" s="8" customFormat="1" ht="15.95" customHeight="1" x14ac:dyDescent="0.25">
      <c r="B6" s="7"/>
      <c r="C6" s="14"/>
      <c r="D6" s="50" t="s">
        <v>117</v>
      </c>
      <c r="E6" s="10"/>
      <c r="F6" s="344"/>
      <c r="G6" s="344"/>
      <c r="H6" s="344"/>
      <c r="I6" s="344"/>
      <c r="J6" s="344"/>
      <c r="K6" s="344"/>
      <c r="L6" s="344"/>
      <c r="M6" s="344"/>
      <c r="N6" s="344"/>
      <c r="O6" s="344"/>
      <c r="P6" s="10"/>
      <c r="Q6" s="15"/>
      <c r="R6" s="12"/>
      <c r="S6" s="12"/>
      <c r="T6" s="27"/>
      <c r="U6" s="12"/>
      <c r="V6" s="7"/>
      <c r="W6" s="7"/>
      <c r="X6" s="7"/>
      <c r="Z6"/>
      <c r="AA6"/>
    </row>
    <row r="7" spans="2:27" s="8" customFormat="1" ht="15.95" customHeight="1" x14ac:dyDescent="0.25">
      <c r="B7" s="7"/>
      <c r="C7" s="14"/>
      <c r="D7" s="51" t="s">
        <v>118</v>
      </c>
      <c r="E7" s="10"/>
      <c r="F7" s="345"/>
      <c r="G7" s="345"/>
      <c r="H7" s="345"/>
      <c r="I7" s="345"/>
      <c r="J7" s="345"/>
      <c r="K7" s="345"/>
      <c r="L7" s="345"/>
      <c r="M7" s="345"/>
      <c r="N7" s="345"/>
      <c r="O7" s="345"/>
      <c r="P7" s="10"/>
      <c r="Q7" s="15"/>
      <c r="R7" s="12"/>
      <c r="S7" s="12"/>
      <c r="T7" s="27"/>
      <c r="U7" s="12"/>
      <c r="V7" s="7"/>
      <c r="W7" s="7"/>
      <c r="X7" s="7"/>
      <c r="Z7"/>
      <c r="AA7"/>
    </row>
    <row r="8" spans="2:27" s="8" customFormat="1" ht="15.95" customHeight="1" x14ac:dyDescent="0.25">
      <c r="B8" s="7"/>
      <c r="C8" s="14"/>
      <c r="D8" s="51" t="s">
        <v>338</v>
      </c>
      <c r="E8" s="10"/>
      <c r="F8" s="346"/>
      <c r="G8" s="346"/>
      <c r="H8" s="346"/>
      <c r="I8" s="346"/>
      <c r="J8" s="346"/>
      <c r="K8" s="346"/>
      <c r="L8" s="346"/>
      <c r="M8" s="346"/>
      <c r="N8" s="346"/>
      <c r="O8" s="346"/>
      <c r="P8" s="10"/>
      <c r="Q8" s="15"/>
      <c r="R8" s="12"/>
      <c r="S8" s="12"/>
      <c r="T8" s="27"/>
      <c r="U8" s="12"/>
      <c r="V8" s="7"/>
      <c r="W8" s="7"/>
      <c r="X8" s="7"/>
      <c r="Z8"/>
      <c r="AA8"/>
    </row>
    <row r="9" spans="2:27" s="8" customFormat="1" ht="15.95" customHeight="1" x14ac:dyDescent="0.25">
      <c r="B9" s="7"/>
      <c r="C9" s="14"/>
      <c r="D9" s="51" t="s">
        <v>43</v>
      </c>
      <c r="E9" s="10"/>
      <c r="F9" s="346"/>
      <c r="G9" s="346"/>
      <c r="H9" s="346"/>
      <c r="I9" s="346"/>
      <c r="J9" s="346"/>
      <c r="K9" s="346"/>
      <c r="L9" s="346"/>
      <c r="M9" s="346"/>
      <c r="N9" s="346"/>
      <c r="O9" s="346"/>
      <c r="P9" s="10"/>
      <c r="Q9" s="15"/>
      <c r="R9" s="12"/>
      <c r="S9" s="12"/>
      <c r="T9" s="27"/>
      <c r="U9" s="12"/>
      <c r="V9" s="7"/>
      <c r="W9" s="7"/>
      <c r="X9" s="7"/>
      <c r="Z9"/>
      <c r="AA9"/>
    </row>
    <row r="10" spans="2:27" s="8" customFormat="1" ht="15.95" customHeight="1" thickBot="1" x14ac:dyDescent="0.3">
      <c r="B10" s="7"/>
      <c r="C10" s="14"/>
      <c r="D10" s="162" t="s">
        <v>120</v>
      </c>
      <c r="E10" s="10"/>
      <c r="F10" s="347"/>
      <c r="G10" s="347"/>
      <c r="H10" s="347"/>
      <c r="I10" s="347"/>
      <c r="J10" s="347"/>
      <c r="K10" s="347"/>
      <c r="L10" s="347"/>
      <c r="M10" s="347"/>
      <c r="N10" s="347"/>
      <c r="O10" s="347"/>
      <c r="P10" s="10"/>
      <c r="Q10" s="15"/>
      <c r="R10" s="12"/>
      <c r="S10" s="12"/>
      <c r="T10" s="27"/>
      <c r="U10" s="12"/>
      <c r="V10" s="7"/>
      <c r="W10" s="7"/>
      <c r="X10" s="7"/>
    </row>
    <row r="11" spans="2:27" s="8" customFormat="1" ht="15.95" customHeight="1" thickBot="1" x14ac:dyDescent="0.25">
      <c r="B11" s="7"/>
      <c r="C11" s="14"/>
      <c r="D11" s="162" t="s">
        <v>100</v>
      </c>
      <c r="E11" s="10"/>
      <c r="F11" s="156"/>
      <c r="G11" s="156"/>
      <c r="H11" s="156"/>
      <c r="I11" s="156"/>
      <c r="J11" s="156"/>
      <c r="K11" s="156"/>
      <c r="L11" s="156"/>
      <c r="M11" s="156"/>
      <c r="N11" s="156"/>
      <c r="O11" s="156"/>
      <c r="P11" s="10"/>
      <c r="Q11" s="15"/>
      <c r="R11" s="12"/>
      <c r="S11" s="12"/>
      <c r="T11" s="27"/>
      <c r="U11" s="12"/>
      <c r="V11" s="7"/>
      <c r="W11" s="7"/>
      <c r="X11" s="7"/>
    </row>
    <row r="12" spans="2:27" s="8" customFormat="1" ht="7.5" customHeight="1" thickBot="1" x14ac:dyDescent="0.3">
      <c r="B12" s="7"/>
      <c r="C12" s="14"/>
      <c r="D12" s="10"/>
      <c r="E12" s="10"/>
      <c r="F12" s="17"/>
      <c r="G12" s="10"/>
      <c r="H12" s="10"/>
      <c r="I12" s="10"/>
      <c r="J12" s="10"/>
      <c r="K12" s="10"/>
      <c r="L12" s="10"/>
      <c r="M12" s="10"/>
      <c r="N12" s="10"/>
      <c r="O12" s="10"/>
      <c r="P12" s="10"/>
      <c r="Q12" s="15"/>
      <c r="R12" s="12"/>
      <c r="S12" s="12"/>
      <c r="T12" s="27"/>
      <c r="U12" s="12"/>
      <c r="V12" s="7"/>
      <c r="W12" s="7"/>
      <c r="X12" s="7"/>
    </row>
    <row r="13" spans="2:27" s="8" customFormat="1" ht="18" customHeight="1" thickTop="1" thickBot="1" x14ac:dyDescent="0.25">
      <c r="B13" s="7"/>
      <c r="C13" s="5">
        <v>2</v>
      </c>
      <c r="D13" s="239" t="s">
        <v>37</v>
      </c>
      <c r="E13" s="10"/>
      <c r="F13" s="159" t="s">
        <v>104</v>
      </c>
      <c r="G13" s="10"/>
      <c r="H13" s="10"/>
      <c r="I13" s="10"/>
      <c r="J13" s="10"/>
      <c r="K13" s="10"/>
      <c r="L13" s="10"/>
      <c r="M13" s="10"/>
      <c r="N13" s="10"/>
      <c r="O13" s="10"/>
      <c r="P13" s="10"/>
      <c r="Q13" s="15"/>
      <c r="R13" s="12"/>
      <c r="S13" s="12"/>
      <c r="T13" s="27"/>
      <c r="U13" s="12"/>
      <c r="V13" s="7"/>
      <c r="W13" s="7"/>
      <c r="X13" s="7"/>
    </row>
    <row r="14" spans="2:27" s="8" customFormat="1" ht="5.0999999999999996" customHeight="1" thickTop="1" thickBot="1" x14ac:dyDescent="0.3">
      <c r="B14" s="7"/>
      <c r="C14" s="14"/>
      <c r="D14" s="10"/>
      <c r="E14" s="10"/>
      <c r="F14" s="17"/>
      <c r="G14" s="10"/>
      <c r="H14" s="10"/>
      <c r="I14" s="10"/>
      <c r="J14" s="10"/>
      <c r="K14" s="10"/>
      <c r="L14" s="10"/>
      <c r="M14" s="10"/>
      <c r="N14" s="10"/>
      <c r="O14" s="10"/>
      <c r="P14" s="10"/>
      <c r="Q14" s="15"/>
      <c r="R14" s="12"/>
      <c r="S14" s="12"/>
      <c r="T14" s="27"/>
      <c r="U14" s="12"/>
      <c r="V14" s="7"/>
      <c r="W14" s="7"/>
      <c r="X14" s="7"/>
    </row>
    <row r="15" spans="2:27" s="8" customFormat="1" ht="20.100000000000001" customHeight="1" thickBot="1" x14ac:dyDescent="0.35">
      <c r="B15" s="7"/>
      <c r="C15" s="14"/>
      <c r="D15" s="24" t="s">
        <v>36</v>
      </c>
      <c r="E15" s="10"/>
      <c r="F15" s="155">
        <f t="shared" ref="F15:O15" si="0">IF($F$13=$F$119,F106,F107)</f>
        <v>0</v>
      </c>
      <c r="G15" s="155">
        <f t="shared" si="0"/>
        <v>0</v>
      </c>
      <c r="H15" s="155">
        <f t="shared" si="0"/>
        <v>0</v>
      </c>
      <c r="I15" s="155">
        <f t="shared" si="0"/>
        <v>0</v>
      </c>
      <c r="J15" s="155">
        <f t="shared" si="0"/>
        <v>0</v>
      </c>
      <c r="K15" s="155">
        <f t="shared" si="0"/>
        <v>0</v>
      </c>
      <c r="L15" s="155">
        <f t="shared" si="0"/>
        <v>0</v>
      </c>
      <c r="M15" s="155">
        <f t="shared" si="0"/>
        <v>0</v>
      </c>
      <c r="N15" s="155">
        <f t="shared" si="0"/>
        <v>0</v>
      </c>
      <c r="O15" s="155">
        <f t="shared" si="0"/>
        <v>0</v>
      </c>
      <c r="P15" s="165"/>
      <c r="Q15" s="15"/>
      <c r="R15" s="12"/>
      <c r="S15" s="12"/>
      <c r="T15" s="27"/>
      <c r="U15" s="12"/>
      <c r="V15" s="7"/>
      <c r="W15" s="7"/>
      <c r="X15" s="7"/>
    </row>
    <row r="16" spans="2:27" s="8" customFormat="1" ht="15.95" customHeight="1" x14ac:dyDescent="0.25">
      <c r="B16" s="7"/>
      <c r="C16" s="14"/>
      <c r="D16" s="50" t="s">
        <v>38</v>
      </c>
      <c r="E16" s="10"/>
      <c r="F16" s="147"/>
      <c r="G16" s="147"/>
      <c r="H16" s="147"/>
      <c r="I16" s="147"/>
      <c r="J16" s="147"/>
      <c r="K16" s="147"/>
      <c r="L16" s="147"/>
      <c r="M16" s="147"/>
      <c r="N16" s="147"/>
      <c r="O16" s="147"/>
      <c r="P16" s="160"/>
      <c r="Q16" s="15"/>
      <c r="R16" s="12"/>
      <c r="S16" s="12"/>
      <c r="T16" s="27"/>
      <c r="U16" s="12"/>
      <c r="V16" s="7"/>
      <c r="W16" s="7"/>
      <c r="X16" s="7"/>
    </row>
    <row r="17" spans="2:24" s="8" customFormat="1" ht="15.95" customHeight="1" x14ac:dyDescent="0.25">
      <c r="B17" s="7"/>
      <c r="C17" s="14"/>
      <c r="D17" s="52" t="s">
        <v>39</v>
      </c>
      <c r="E17" s="10"/>
      <c r="F17" s="148"/>
      <c r="G17" s="148"/>
      <c r="H17" s="148"/>
      <c r="I17" s="148"/>
      <c r="J17" s="148"/>
      <c r="K17" s="148"/>
      <c r="L17" s="148"/>
      <c r="M17" s="148"/>
      <c r="N17" s="148"/>
      <c r="O17" s="148"/>
      <c r="P17" s="160"/>
      <c r="Q17" s="15"/>
      <c r="R17" s="12"/>
      <c r="S17" s="12"/>
      <c r="T17" s="27"/>
      <c r="U17" s="12"/>
      <c r="V17" s="7"/>
      <c r="W17" s="7"/>
      <c r="X17" s="7"/>
    </row>
    <row r="18" spans="2:24" s="8" customFormat="1" ht="5.0999999999999996" customHeight="1" thickBot="1" x14ac:dyDescent="0.3">
      <c r="B18" s="7"/>
      <c r="C18" s="14"/>
      <c r="D18" s="10"/>
      <c r="E18" s="10"/>
      <c r="F18" s="17"/>
      <c r="G18" s="17"/>
      <c r="H18" s="17"/>
      <c r="I18" s="17"/>
      <c r="J18" s="17"/>
      <c r="K18" s="17"/>
      <c r="L18" s="17"/>
      <c r="M18" s="17"/>
      <c r="N18" s="17"/>
      <c r="O18" s="17"/>
      <c r="P18" s="161"/>
      <c r="Q18" s="15"/>
      <c r="R18" s="12"/>
      <c r="S18" s="12"/>
      <c r="T18" s="27"/>
      <c r="U18" s="12"/>
      <c r="V18" s="7"/>
      <c r="W18" s="7"/>
      <c r="X18" s="7"/>
    </row>
    <row r="19" spans="2:24" s="8" customFormat="1" ht="18" customHeight="1" thickTop="1" thickBot="1" x14ac:dyDescent="0.3">
      <c r="B19" s="7"/>
      <c r="C19" s="14"/>
      <c r="D19" s="239" t="s">
        <v>34</v>
      </c>
      <c r="E19" s="10"/>
      <c r="F19" s="240">
        <f>'1b'!$F$114</f>
        <v>0</v>
      </c>
      <c r="G19" s="240">
        <f>'1b'!G114</f>
        <v>0</v>
      </c>
      <c r="H19" s="240">
        <f>'1b'!H114</f>
        <v>0</v>
      </c>
      <c r="I19" s="240">
        <f>'1b'!I114</f>
        <v>0</v>
      </c>
      <c r="J19" s="240">
        <f>'1b'!J114</f>
        <v>0</v>
      </c>
      <c r="K19" s="240">
        <f>'1b'!K114</f>
        <v>0</v>
      </c>
      <c r="L19" s="240">
        <f>'1b'!L114</f>
        <v>0</v>
      </c>
      <c r="M19" s="240">
        <f>'1b'!M114</f>
        <v>0</v>
      </c>
      <c r="N19" s="240">
        <f>'1b'!N114</f>
        <v>0</v>
      </c>
      <c r="O19" s="240">
        <f>'1b'!O114</f>
        <v>0</v>
      </c>
      <c r="P19" s="165"/>
      <c r="Q19" s="15"/>
      <c r="R19" s="12"/>
      <c r="S19" s="12"/>
      <c r="T19" s="27"/>
      <c r="U19" s="12"/>
      <c r="V19" s="7"/>
      <c r="W19" s="7"/>
      <c r="X19" s="7"/>
    </row>
    <row r="20" spans="2:24" s="8" customFormat="1" ht="17.100000000000001" customHeight="1" thickTop="1" x14ac:dyDescent="0.25">
      <c r="B20" s="7"/>
      <c r="C20" s="14"/>
      <c r="D20" s="23" t="s">
        <v>35</v>
      </c>
      <c r="E20" s="10"/>
      <c r="F20" s="244"/>
      <c r="G20" s="244"/>
      <c r="H20" s="244"/>
      <c r="I20" s="244"/>
      <c r="J20" s="244"/>
      <c r="K20" s="244"/>
      <c r="L20" s="244"/>
      <c r="M20" s="244"/>
      <c r="N20" s="244"/>
      <c r="O20" s="244"/>
      <c r="P20" s="166"/>
      <c r="Q20" s="15"/>
      <c r="R20" s="12"/>
      <c r="S20" s="12"/>
      <c r="T20" s="27"/>
      <c r="U20" s="12"/>
      <c r="V20" s="7"/>
      <c r="W20" s="7"/>
      <c r="X20" s="7"/>
    </row>
    <row r="21" spans="2:24" s="8" customFormat="1" ht="5.0999999999999996" customHeight="1" x14ac:dyDescent="0.25">
      <c r="B21" s="7"/>
      <c r="C21" s="14"/>
      <c r="D21" s="146" t="str">
        <f>IF(F16="","",IF(F$20&gt;0,"",IF(F16=SB!$M$8,"","Parece que este precio NO ES ACEPTABLE: DECIDE OTRO PRECIO DE VENTA QUE SEA ACEPTABLE (ponlo abajo)")))</f>
        <v/>
      </c>
      <c r="E21" s="10"/>
      <c r="F21" s="10"/>
      <c r="G21" s="10"/>
      <c r="H21" s="10"/>
      <c r="I21" s="10"/>
      <c r="J21" s="10"/>
      <c r="K21" s="10"/>
      <c r="L21" s="10"/>
      <c r="M21" s="10"/>
      <c r="N21" s="10"/>
      <c r="O21" s="10"/>
      <c r="P21" s="10"/>
      <c r="Q21" s="15"/>
      <c r="R21" s="12"/>
      <c r="S21" s="12"/>
      <c r="T21" s="27"/>
      <c r="U21" s="12"/>
      <c r="V21" s="7"/>
      <c r="W21" s="7"/>
      <c r="X21" s="7"/>
    </row>
    <row r="22" spans="2:24" s="8" customFormat="1" ht="12.75" customHeight="1" x14ac:dyDescent="0.2">
      <c r="B22" s="7"/>
      <c r="C22" s="14"/>
      <c r="D22" s="207" t="str">
        <f>D31</f>
        <v>Ventas</v>
      </c>
      <c r="E22" s="205">
        <f>E34</f>
        <v>0</v>
      </c>
      <c r="F22" s="210">
        <f t="shared" ref="F22:O22" si="1">IF($F$13=$F$119,F19*F10,F115*F10)</f>
        <v>0</v>
      </c>
      <c r="G22" s="211">
        <f t="shared" si="1"/>
        <v>0</v>
      </c>
      <c r="H22" s="211">
        <f t="shared" si="1"/>
        <v>0</v>
      </c>
      <c r="I22" s="211">
        <f t="shared" si="1"/>
        <v>0</v>
      </c>
      <c r="J22" s="211">
        <f t="shared" si="1"/>
        <v>0</v>
      </c>
      <c r="K22" s="211">
        <f t="shared" si="1"/>
        <v>0</v>
      </c>
      <c r="L22" s="211">
        <f t="shared" si="1"/>
        <v>0</v>
      </c>
      <c r="M22" s="211">
        <f t="shared" si="1"/>
        <v>0</v>
      </c>
      <c r="N22" s="211">
        <f t="shared" si="1"/>
        <v>0</v>
      </c>
      <c r="O22" s="212">
        <f t="shared" si="1"/>
        <v>0</v>
      </c>
      <c r="P22" s="10"/>
      <c r="Q22" s="15"/>
      <c r="R22" s="12"/>
      <c r="S22" s="12"/>
      <c r="T22" s="27"/>
      <c r="U22" s="12"/>
      <c r="V22" s="7"/>
      <c r="W22" s="7"/>
      <c r="X22" s="7"/>
    </row>
    <row r="23" spans="2:24" s="8" customFormat="1" ht="12.75" customHeight="1" x14ac:dyDescent="0.2">
      <c r="B23" s="7"/>
      <c r="C23" s="14"/>
      <c r="D23" s="208" t="str">
        <f>D32</f>
        <v>Costes variables</v>
      </c>
      <c r="E23" s="205">
        <f>E35</f>
        <v>0</v>
      </c>
      <c r="F23" s="213">
        <f t="shared" ref="F23:O23" si="2">(F6*F10)+(F22*F8)</f>
        <v>0</v>
      </c>
      <c r="G23" s="214">
        <f t="shared" si="2"/>
        <v>0</v>
      </c>
      <c r="H23" s="214">
        <f t="shared" si="2"/>
        <v>0</v>
      </c>
      <c r="I23" s="214">
        <f t="shared" si="2"/>
        <v>0</v>
      </c>
      <c r="J23" s="214">
        <f t="shared" si="2"/>
        <v>0</v>
      </c>
      <c r="K23" s="214">
        <f t="shared" si="2"/>
        <v>0</v>
      </c>
      <c r="L23" s="214">
        <f t="shared" si="2"/>
        <v>0</v>
      </c>
      <c r="M23" s="214">
        <f t="shared" si="2"/>
        <v>0</v>
      </c>
      <c r="N23" s="214">
        <f t="shared" si="2"/>
        <v>0</v>
      </c>
      <c r="O23" s="215">
        <f t="shared" si="2"/>
        <v>0</v>
      </c>
      <c r="P23" s="10"/>
      <c r="Q23" s="15"/>
      <c r="R23" s="12"/>
      <c r="S23" s="12"/>
      <c r="T23" s="27"/>
      <c r="U23" s="12"/>
      <c r="V23" s="7"/>
      <c r="W23" s="7"/>
      <c r="X23" s="7"/>
    </row>
    <row r="24" spans="2:24" s="8" customFormat="1" ht="12.75" customHeight="1" x14ac:dyDescent="0.2">
      <c r="B24" s="7"/>
      <c r="C24" s="14"/>
      <c r="D24" s="208" t="str">
        <f>D33</f>
        <v>Costes fijos</v>
      </c>
      <c r="E24" s="206"/>
      <c r="F24" s="213">
        <f t="shared" ref="F24:O24" si="3">F7</f>
        <v>0</v>
      </c>
      <c r="G24" s="214">
        <f t="shared" si="3"/>
        <v>0</v>
      </c>
      <c r="H24" s="214">
        <f t="shared" si="3"/>
        <v>0</v>
      </c>
      <c r="I24" s="214">
        <f t="shared" si="3"/>
        <v>0</v>
      </c>
      <c r="J24" s="214">
        <f t="shared" si="3"/>
        <v>0</v>
      </c>
      <c r="K24" s="214">
        <f t="shared" si="3"/>
        <v>0</v>
      </c>
      <c r="L24" s="214">
        <f t="shared" si="3"/>
        <v>0</v>
      </c>
      <c r="M24" s="214">
        <f t="shared" si="3"/>
        <v>0</v>
      </c>
      <c r="N24" s="214">
        <f t="shared" si="3"/>
        <v>0</v>
      </c>
      <c r="O24" s="215">
        <f t="shared" si="3"/>
        <v>0</v>
      </c>
      <c r="P24" s="10"/>
      <c r="Q24" s="15"/>
      <c r="R24" s="12"/>
      <c r="S24" s="12"/>
      <c r="T24" s="27"/>
      <c r="U24" s="12"/>
      <c r="V24" s="7"/>
      <c r="W24" s="7"/>
      <c r="X24" s="7"/>
    </row>
    <row r="25" spans="2:24" s="8" customFormat="1" ht="12.75" customHeight="1" x14ac:dyDescent="0.2">
      <c r="B25" s="7"/>
      <c r="C25" s="14"/>
      <c r="D25" s="216" t="str">
        <f>D34</f>
        <v>Total Costes</v>
      </c>
      <c r="E25" s="206"/>
      <c r="F25" s="217">
        <f>SUM(F23:F24)</f>
        <v>0</v>
      </c>
      <c r="G25" s="218">
        <f t="shared" ref="G25:O25" si="4">SUM(G23:G24)</f>
        <v>0</v>
      </c>
      <c r="H25" s="218">
        <f t="shared" si="4"/>
        <v>0</v>
      </c>
      <c r="I25" s="218">
        <f t="shared" si="4"/>
        <v>0</v>
      </c>
      <c r="J25" s="218">
        <f t="shared" si="4"/>
        <v>0</v>
      </c>
      <c r="K25" s="218">
        <f t="shared" si="4"/>
        <v>0</v>
      </c>
      <c r="L25" s="218">
        <f t="shared" si="4"/>
        <v>0</v>
      </c>
      <c r="M25" s="218">
        <f t="shared" si="4"/>
        <v>0</v>
      </c>
      <c r="N25" s="218">
        <f t="shared" si="4"/>
        <v>0</v>
      </c>
      <c r="O25" s="219">
        <f t="shared" si="4"/>
        <v>0</v>
      </c>
      <c r="P25" s="10"/>
      <c r="Q25" s="15"/>
      <c r="R25" s="12"/>
      <c r="S25" s="12"/>
      <c r="T25" s="27"/>
      <c r="U25" s="12"/>
      <c r="V25" s="7"/>
      <c r="W25" s="7"/>
      <c r="X25" s="7"/>
    </row>
    <row r="26" spans="2:24" s="8" customFormat="1" ht="15" thickBot="1" x14ac:dyDescent="0.3">
      <c r="B26" s="7"/>
      <c r="C26" s="14"/>
      <c r="D26" s="220" t="str">
        <f>D35</f>
        <v xml:space="preserve">Resultado </v>
      </c>
      <c r="E26" s="206"/>
      <c r="F26" s="221">
        <f>F22-F25</f>
        <v>0</v>
      </c>
      <c r="G26" s="222">
        <f t="shared" ref="G26:O26" si="5">G22-G25</f>
        <v>0</v>
      </c>
      <c r="H26" s="222">
        <f t="shared" si="5"/>
        <v>0</v>
      </c>
      <c r="I26" s="222">
        <f t="shared" si="5"/>
        <v>0</v>
      </c>
      <c r="J26" s="222">
        <f t="shared" si="5"/>
        <v>0</v>
      </c>
      <c r="K26" s="222">
        <f t="shared" si="5"/>
        <v>0</v>
      </c>
      <c r="L26" s="222">
        <f t="shared" si="5"/>
        <v>0</v>
      </c>
      <c r="M26" s="222">
        <f t="shared" si="5"/>
        <v>0</v>
      </c>
      <c r="N26" s="222">
        <f t="shared" si="5"/>
        <v>0</v>
      </c>
      <c r="O26" s="223">
        <f t="shared" si="5"/>
        <v>0</v>
      </c>
      <c r="P26" s="10"/>
      <c r="Q26" s="15"/>
      <c r="R26" s="12"/>
      <c r="S26" s="12"/>
      <c r="T26" s="27"/>
      <c r="U26" s="12"/>
      <c r="V26" s="7"/>
      <c r="W26" s="7"/>
      <c r="X26" s="7"/>
    </row>
    <row r="27" spans="2:24" s="8" customFormat="1" x14ac:dyDescent="0.2">
      <c r="B27" s="7"/>
      <c r="C27" s="14"/>
      <c r="D27" s="207" t="s">
        <v>16</v>
      </c>
      <c r="E27" s="10"/>
      <c r="F27" s="224" t="str">
        <f>IFERROR(F26/F22,"")</f>
        <v/>
      </c>
      <c r="G27" s="225" t="str">
        <f t="shared" ref="G27:O27" si="6">IFERROR(G26/G22,"")</f>
        <v/>
      </c>
      <c r="H27" s="225" t="str">
        <f t="shared" si="6"/>
        <v/>
      </c>
      <c r="I27" s="225" t="str">
        <f t="shared" si="6"/>
        <v/>
      </c>
      <c r="J27" s="225" t="str">
        <f t="shared" si="6"/>
        <v/>
      </c>
      <c r="K27" s="225" t="str">
        <f t="shared" si="6"/>
        <v/>
      </c>
      <c r="L27" s="225" t="str">
        <f t="shared" si="6"/>
        <v/>
      </c>
      <c r="M27" s="225" t="str">
        <f t="shared" si="6"/>
        <v/>
      </c>
      <c r="N27" s="225" t="str">
        <f t="shared" si="6"/>
        <v/>
      </c>
      <c r="O27" s="226" t="str">
        <f t="shared" si="6"/>
        <v/>
      </c>
      <c r="P27" s="10"/>
      <c r="Q27" s="15"/>
      <c r="R27" s="12"/>
      <c r="S27" s="12"/>
      <c r="T27" s="27"/>
      <c r="U27" s="12"/>
      <c r="V27" s="7"/>
      <c r="W27" s="7"/>
      <c r="X27" s="7"/>
    </row>
    <row r="28" spans="2:24" s="8" customFormat="1" x14ac:dyDescent="0.2">
      <c r="B28" s="7"/>
      <c r="C28" s="14"/>
      <c r="D28" s="209" t="s">
        <v>121</v>
      </c>
      <c r="E28" s="10"/>
      <c r="F28" s="227" t="str">
        <f>IFERROR(F26/$F$35,"")</f>
        <v/>
      </c>
      <c r="G28" s="228" t="str">
        <f t="shared" ref="G28:O28" si="7">IFERROR(G26/$F$35,"")</f>
        <v/>
      </c>
      <c r="H28" s="228" t="str">
        <f t="shared" si="7"/>
        <v/>
      </c>
      <c r="I28" s="228" t="str">
        <f t="shared" si="7"/>
        <v/>
      </c>
      <c r="J28" s="228" t="str">
        <f t="shared" si="7"/>
        <v/>
      </c>
      <c r="K28" s="228" t="str">
        <f t="shared" si="7"/>
        <v/>
      </c>
      <c r="L28" s="228" t="str">
        <f t="shared" si="7"/>
        <v/>
      </c>
      <c r="M28" s="228" t="str">
        <f t="shared" si="7"/>
        <v/>
      </c>
      <c r="N28" s="228" t="str">
        <f t="shared" si="7"/>
        <v/>
      </c>
      <c r="O28" s="229" t="str">
        <f t="shared" si="7"/>
        <v/>
      </c>
      <c r="P28" s="10"/>
      <c r="Q28" s="15"/>
      <c r="R28" s="12"/>
      <c r="S28" s="12"/>
      <c r="T28" s="27"/>
      <c r="U28" s="12"/>
      <c r="V28" s="7"/>
      <c r="W28" s="7"/>
      <c r="X28" s="7"/>
    </row>
    <row r="29" spans="2:24" s="8" customFormat="1" ht="5.0999999999999996" customHeight="1" x14ac:dyDescent="0.25">
      <c r="B29" s="7"/>
      <c r="C29" s="14"/>
      <c r="D29" s="146"/>
      <c r="E29" s="10"/>
      <c r="F29" s="10"/>
      <c r="G29" s="10"/>
      <c r="H29" s="10"/>
      <c r="I29" s="10"/>
      <c r="J29" s="10"/>
      <c r="K29" s="10"/>
      <c r="L29" s="10"/>
      <c r="M29" s="10"/>
      <c r="N29" s="10"/>
      <c r="O29" s="10"/>
      <c r="P29" s="10"/>
      <c r="Q29" s="15"/>
      <c r="R29" s="12"/>
      <c r="S29" s="12"/>
      <c r="T29" s="27"/>
      <c r="U29" s="12"/>
      <c r="V29" s="7"/>
      <c r="W29" s="7"/>
      <c r="X29" s="7"/>
    </row>
    <row r="30" spans="2:24" s="8" customFormat="1" ht="22.5" customHeight="1" thickBot="1" x14ac:dyDescent="0.25">
      <c r="B30" s="7"/>
      <c r="C30" s="14"/>
      <c r="D30" s="704" t="s">
        <v>122</v>
      </c>
      <c r="E30" s="705"/>
      <c r="F30" s="705"/>
      <c r="G30" s="705"/>
      <c r="H30" s="706"/>
      <c r="I30" s="231"/>
      <c r="J30" s="232"/>
      <c r="K30" s="232"/>
      <c r="L30" s="232"/>
      <c r="M30" s="232"/>
      <c r="N30" s="232"/>
      <c r="O30" s="233"/>
      <c r="P30" s="10"/>
      <c r="Q30" s="15"/>
      <c r="R30" s="12"/>
      <c r="S30" s="12"/>
      <c r="T30" s="27"/>
      <c r="U30" s="12"/>
      <c r="V30" s="7"/>
      <c r="W30" s="7"/>
      <c r="X30" s="7"/>
    </row>
    <row r="31" spans="2:24" s="8" customFormat="1" ht="14.25" x14ac:dyDescent="0.25">
      <c r="B31" s="7"/>
      <c r="C31" s="14"/>
      <c r="D31" s="700" t="s">
        <v>45</v>
      </c>
      <c r="E31" s="701"/>
      <c r="F31" s="702">
        <f>$H$118</f>
        <v>0</v>
      </c>
      <c r="G31" s="703"/>
      <c r="H31" s="270"/>
      <c r="I31" s="234"/>
      <c r="J31" s="4"/>
      <c r="K31" s="4"/>
      <c r="L31" s="4"/>
      <c r="M31" s="4"/>
      <c r="N31" s="4"/>
      <c r="O31" s="235"/>
      <c r="P31" s="10"/>
      <c r="Q31" s="15"/>
      <c r="R31" s="12"/>
      <c r="S31" s="12"/>
      <c r="T31" s="27"/>
      <c r="U31" s="12"/>
      <c r="V31" s="7"/>
      <c r="W31" s="7"/>
      <c r="X31" s="7"/>
    </row>
    <row r="32" spans="2:24" s="8" customFormat="1" ht="14.25" x14ac:dyDescent="0.25">
      <c r="B32" s="7"/>
      <c r="C32" s="14"/>
      <c r="D32" s="665" t="s">
        <v>15</v>
      </c>
      <c r="E32" s="666"/>
      <c r="F32" s="667">
        <f>$H$119</f>
        <v>0</v>
      </c>
      <c r="G32" s="668"/>
      <c r="H32" s="271">
        <f>IF(F$31=0,0,F32/F$31)</f>
        <v>0</v>
      </c>
      <c r="I32" s="234"/>
      <c r="J32" s="4"/>
      <c r="K32" s="4"/>
      <c r="L32" s="4"/>
      <c r="M32" s="4"/>
      <c r="N32" s="4"/>
      <c r="O32" s="235"/>
      <c r="P32" s="10"/>
      <c r="Q32" s="15"/>
      <c r="R32" s="12"/>
      <c r="S32" s="12"/>
      <c r="T32" s="27"/>
      <c r="U32" s="12"/>
      <c r="V32" s="7"/>
      <c r="W32" s="7"/>
      <c r="X32" s="7"/>
    </row>
    <row r="33" spans="2:24" s="8" customFormat="1" ht="14.25" x14ac:dyDescent="0.25">
      <c r="B33" s="7"/>
      <c r="C33" s="14"/>
      <c r="D33" s="682" t="s">
        <v>44</v>
      </c>
      <c r="E33" s="683"/>
      <c r="F33" s="684">
        <f>$H$120</f>
        <v>0</v>
      </c>
      <c r="G33" s="685"/>
      <c r="H33" s="272">
        <f>IF(F$31=0,0,F33/F$31)</f>
        <v>0</v>
      </c>
      <c r="I33" s="234"/>
      <c r="J33" s="4"/>
      <c r="K33" s="4"/>
      <c r="L33" s="4"/>
      <c r="M33" s="4"/>
      <c r="N33" s="4"/>
      <c r="O33" s="235"/>
      <c r="P33" s="10"/>
      <c r="Q33" s="15"/>
      <c r="R33" s="12"/>
      <c r="S33" s="12"/>
      <c r="T33" s="27"/>
      <c r="U33" s="12"/>
      <c r="V33" s="7"/>
      <c r="W33" s="7"/>
      <c r="X33" s="7"/>
    </row>
    <row r="34" spans="2:24" s="8" customFormat="1" ht="14.25" x14ac:dyDescent="0.25">
      <c r="B34" s="7"/>
      <c r="C34" s="14"/>
      <c r="D34" s="686" t="s">
        <v>46</v>
      </c>
      <c r="E34" s="687"/>
      <c r="F34" s="688">
        <f>F33+F32</f>
        <v>0</v>
      </c>
      <c r="G34" s="689"/>
      <c r="H34" s="273">
        <f>IF(F$31=0,0,F34/F$31)</f>
        <v>0</v>
      </c>
      <c r="I34" s="234"/>
      <c r="J34" s="4"/>
      <c r="K34" s="4"/>
      <c r="L34" s="4"/>
      <c r="M34" s="4"/>
      <c r="N34" s="4"/>
      <c r="O34" s="235"/>
      <c r="P34" s="10"/>
      <c r="Q34" s="15"/>
      <c r="R34" s="12"/>
      <c r="S34" s="12"/>
      <c r="T34" s="27"/>
      <c r="U34" s="12"/>
      <c r="V34" s="7"/>
      <c r="W34" s="7"/>
      <c r="X34" s="7"/>
    </row>
    <row r="35" spans="2:24" s="8" customFormat="1" ht="18" thickBot="1" x14ac:dyDescent="0.35">
      <c r="B35" s="7"/>
      <c r="C35" s="14"/>
      <c r="D35" s="690" t="s">
        <v>47</v>
      </c>
      <c r="E35" s="691"/>
      <c r="F35" s="692">
        <f>F31-F34</f>
        <v>0</v>
      </c>
      <c r="G35" s="693"/>
      <c r="H35" s="274">
        <f>IF(F$31=0,0,F35/F$31)</f>
        <v>0</v>
      </c>
      <c r="I35" s="234"/>
      <c r="J35" s="4"/>
      <c r="K35" s="4"/>
      <c r="L35" s="4"/>
      <c r="M35" s="4"/>
      <c r="N35" s="4"/>
      <c r="O35" s="235"/>
      <c r="P35" s="10"/>
      <c r="Q35" s="15"/>
      <c r="R35" s="12"/>
      <c r="S35" s="12"/>
      <c r="T35" s="27"/>
      <c r="U35" s="12"/>
      <c r="V35" s="7"/>
      <c r="W35" s="7"/>
      <c r="X35" s="7"/>
    </row>
    <row r="36" spans="2:24" s="8" customFormat="1" ht="14.25" x14ac:dyDescent="0.25">
      <c r="B36" s="7"/>
      <c r="C36" s="14"/>
      <c r="D36" s="146"/>
      <c r="E36" s="10"/>
      <c r="F36" s="10"/>
      <c r="G36" s="10"/>
      <c r="H36" s="10"/>
      <c r="I36" s="234"/>
      <c r="J36" s="4"/>
      <c r="K36" s="4"/>
      <c r="L36" s="4"/>
      <c r="M36" s="4"/>
      <c r="N36" s="4"/>
      <c r="O36" s="235"/>
      <c r="P36" s="10"/>
      <c r="Q36" s="15"/>
      <c r="R36" s="12"/>
      <c r="S36" s="12"/>
      <c r="T36" s="27"/>
      <c r="U36" s="12"/>
      <c r="V36" s="7"/>
      <c r="W36" s="7"/>
      <c r="X36" s="7"/>
    </row>
    <row r="37" spans="2:24" s="8" customFormat="1" ht="14.25" x14ac:dyDescent="0.25">
      <c r="B37" s="7"/>
      <c r="C37" s="14"/>
      <c r="D37" s="146"/>
      <c r="E37" s="10"/>
      <c r="F37" s="10"/>
      <c r="G37" s="10"/>
      <c r="H37" s="10"/>
      <c r="I37" s="234"/>
      <c r="J37" s="4"/>
      <c r="K37" s="4"/>
      <c r="L37" s="4"/>
      <c r="M37" s="4"/>
      <c r="N37" s="4"/>
      <c r="O37" s="235"/>
      <c r="P37" s="10"/>
      <c r="Q37" s="15"/>
      <c r="R37" s="12"/>
      <c r="S37" s="12"/>
      <c r="T37" s="27"/>
      <c r="U37" s="12"/>
      <c r="V37" s="7"/>
      <c r="W37" s="7"/>
      <c r="X37" s="7"/>
    </row>
    <row r="38" spans="2:24" s="8" customFormat="1" ht="14.25" x14ac:dyDescent="0.25">
      <c r="B38" s="7"/>
      <c r="C38" s="14"/>
      <c r="D38" s="146"/>
      <c r="E38" s="10"/>
      <c r="F38" s="10"/>
      <c r="G38" s="10"/>
      <c r="H38" s="10"/>
      <c r="I38" s="234"/>
      <c r="J38" s="4"/>
      <c r="K38" s="4"/>
      <c r="L38" s="4"/>
      <c r="M38" s="4"/>
      <c r="N38" s="4"/>
      <c r="O38" s="235"/>
      <c r="P38" s="10"/>
      <c r="Q38" s="15"/>
      <c r="R38" s="12"/>
      <c r="S38" s="12"/>
      <c r="T38" s="27"/>
      <c r="U38" s="12"/>
      <c r="V38" s="7"/>
      <c r="W38" s="7"/>
      <c r="X38" s="7"/>
    </row>
    <row r="39" spans="2:24" s="8" customFormat="1" ht="14.25" x14ac:dyDescent="0.25">
      <c r="B39" s="7"/>
      <c r="C39" s="14"/>
      <c r="D39" s="146"/>
      <c r="E39" s="10"/>
      <c r="F39" s="10"/>
      <c r="G39" s="10"/>
      <c r="H39" s="10"/>
      <c r="I39" s="234"/>
      <c r="J39" s="4"/>
      <c r="K39" s="4"/>
      <c r="L39" s="4"/>
      <c r="M39" s="4"/>
      <c r="N39" s="4"/>
      <c r="O39" s="235"/>
      <c r="P39" s="10"/>
      <c r="Q39" s="15"/>
      <c r="R39" s="12"/>
      <c r="S39" s="12"/>
      <c r="T39" s="27"/>
      <c r="U39" s="12"/>
      <c r="V39" s="7"/>
      <c r="W39" s="7"/>
      <c r="X39" s="7"/>
    </row>
    <row r="40" spans="2:24" s="8" customFormat="1" ht="14.25" x14ac:dyDescent="0.25">
      <c r="B40" s="7"/>
      <c r="C40" s="14"/>
      <c r="D40" s="146"/>
      <c r="E40" s="10"/>
      <c r="F40" s="10"/>
      <c r="G40" s="10"/>
      <c r="H40" s="10"/>
      <c r="I40" s="234"/>
      <c r="J40" s="4"/>
      <c r="K40" s="4"/>
      <c r="L40" s="4"/>
      <c r="M40" s="4"/>
      <c r="N40" s="4"/>
      <c r="O40" s="235"/>
      <c r="P40" s="10"/>
      <c r="Q40" s="15"/>
      <c r="R40" s="12"/>
      <c r="S40" s="12"/>
      <c r="T40" s="27"/>
      <c r="U40" s="12"/>
      <c r="V40" s="7"/>
      <c r="W40" s="7"/>
      <c r="X40" s="7"/>
    </row>
    <row r="41" spans="2:24" s="8" customFormat="1" ht="14.25" x14ac:dyDescent="0.25">
      <c r="B41" s="7"/>
      <c r="C41" s="14"/>
      <c r="D41" s="146"/>
      <c r="E41" s="10"/>
      <c r="F41" s="10"/>
      <c r="G41" s="10"/>
      <c r="H41" s="10"/>
      <c r="I41" s="234"/>
      <c r="J41" s="4"/>
      <c r="K41" s="4"/>
      <c r="L41" s="4"/>
      <c r="M41" s="4"/>
      <c r="N41" s="4"/>
      <c r="O41" s="235"/>
      <c r="P41" s="10"/>
      <c r="Q41" s="15"/>
      <c r="R41" s="12"/>
      <c r="S41" s="12"/>
      <c r="T41" s="27"/>
      <c r="U41" s="12"/>
      <c r="V41" s="7"/>
      <c r="W41" s="7"/>
      <c r="X41" s="7"/>
    </row>
    <row r="42" spans="2:24" s="8" customFormat="1" ht="14.25" x14ac:dyDescent="0.25">
      <c r="B42" s="7"/>
      <c r="C42" s="14"/>
      <c r="D42" s="146"/>
      <c r="E42" s="10"/>
      <c r="F42" s="10"/>
      <c r="G42" s="10"/>
      <c r="H42" s="10"/>
      <c r="I42" s="236"/>
      <c r="J42" s="237"/>
      <c r="K42" s="237"/>
      <c r="L42" s="237"/>
      <c r="M42" s="237"/>
      <c r="N42" s="237"/>
      <c r="O42" s="238"/>
      <c r="P42" s="10"/>
      <c r="Q42" s="15"/>
      <c r="R42" s="12"/>
      <c r="S42" s="12"/>
      <c r="T42" s="27"/>
      <c r="U42" s="12"/>
      <c r="V42" s="7"/>
      <c r="W42" s="7"/>
      <c r="X42" s="7"/>
    </row>
    <row r="43" spans="2:24" s="8" customFormat="1" x14ac:dyDescent="0.2">
      <c r="B43" s="7"/>
      <c r="C43" s="14"/>
      <c r="D43" s="49" t="s">
        <v>50</v>
      </c>
      <c r="E43" s="10"/>
      <c r="F43" s="10"/>
      <c r="G43" s="10"/>
      <c r="H43" s="10"/>
      <c r="I43" s="10"/>
      <c r="J43" s="10"/>
      <c r="K43" s="10"/>
      <c r="L43" s="10"/>
      <c r="M43" s="10"/>
      <c r="N43" s="10"/>
      <c r="O43" s="10"/>
      <c r="P43" s="10"/>
      <c r="Q43" s="15"/>
      <c r="R43" s="12"/>
      <c r="S43" s="12"/>
      <c r="T43" s="27"/>
      <c r="U43" s="12"/>
      <c r="V43" s="7"/>
      <c r="W43" s="7"/>
      <c r="X43" s="7"/>
    </row>
    <row r="44" spans="2:24" s="8" customFormat="1" ht="18" customHeight="1" x14ac:dyDescent="0.2">
      <c r="B44" s="7"/>
      <c r="C44" s="14"/>
      <c r="D44" s="38"/>
      <c r="E44" s="39"/>
      <c r="F44" s="39"/>
      <c r="G44" s="39"/>
      <c r="H44" s="39"/>
      <c r="I44" s="39"/>
      <c r="J44" s="39"/>
      <c r="K44" s="39"/>
      <c r="L44" s="39"/>
      <c r="M44" s="39"/>
      <c r="N44" s="39"/>
      <c r="O44" s="39"/>
      <c r="P44" s="39"/>
      <c r="Q44" s="15"/>
      <c r="R44" s="12"/>
      <c r="S44" s="12"/>
      <c r="T44" s="27"/>
      <c r="U44" s="12"/>
      <c r="V44" s="7"/>
      <c r="W44" s="7"/>
      <c r="X44" s="7"/>
    </row>
    <row r="45" spans="2:24" s="8" customFormat="1" ht="18" customHeight="1" x14ac:dyDescent="0.2">
      <c r="B45" s="9"/>
      <c r="C45" s="18"/>
      <c r="D45" s="41"/>
      <c r="E45" s="42"/>
      <c r="F45" s="43"/>
      <c r="G45" s="43"/>
      <c r="H45" s="43"/>
      <c r="I45" s="43"/>
      <c r="J45" s="43"/>
      <c r="K45" s="43"/>
      <c r="L45" s="43"/>
      <c r="M45" s="43"/>
      <c r="N45" s="43"/>
      <c r="O45" s="43"/>
      <c r="P45" s="43"/>
      <c r="Q45" s="19"/>
      <c r="R45" s="29"/>
      <c r="S45" s="29"/>
      <c r="T45" s="27"/>
      <c r="U45" s="30"/>
      <c r="V45" s="11"/>
      <c r="W45" s="11"/>
      <c r="X45" s="11"/>
    </row>
    <row r="46" spans="2:24" s="8" customFormat="1" ht="18" customHeight="1" x14ac:dyDescent="0.2">
      <c r="B46" s="9"/>
      <c r="C46" s="18"/>
      <c r="D46" s="41"/>
      <c r="E46" s="42"/>
      <c r="F46" s="43"/>
      <c r="G46" s="43"/>
      <c r="H46" s="43"/>
      <c r="I46" s="43"/>
      <c r="J46" s="43"/>
      <c r="K46" s="43"/>
      <c r="L46" s="43"/>
      <c r="M46" s="43"/>
      <c r="N46" s="43"/>
      <c r="O46" s="43"/>
      <c r="P46" s="43"/>
      <c r="Q46" s="19"/>
      <c r="R46" s="29"/>
      <c r="S46" s="29"/>
      <c r="T46" s="27"/>
      <c r="U46" s="30"/>
      <c r="V46" s="11"/>
      <c r="W46" s="11"/>
      <c r="X46" s="11"/>
    </row>
    <row r="47" spans="2:24" s="8" customFormat="1" ht="18" customHeight="1" x14ac:dyDescent="0.2">
      <c r="B47" s="9"/>
      <c r="C47" s="18"/>
      <c r="D47" s="41"/>
      <c r="E47" s="42"/>
      <c r="F47" s="43"/>
      <c r="G47" s="43"/>
      <c r="H47" s="43"/>
      <c r="I47" s="43"/>
      <c r="J47" s="43"/>
      <c r="K47" s="43"/>
      <c r="L47" s="43"/>
      <c r="M47" s="43"/>
      <c r="N47" s="43"/>
      <c r="O47" s="43"/>
      <c r="P47" s="43"/>
      <c r="Q47" s="19"/>
      <c r="R47" s="29"/>
      <c r="S47" s="29"/>
      <c r="T47" s="27"/>
      <c r="U47" s="30"/>
      <c r="V47" s="11"/>
      <c r="W47" s="11"/>
      <c r="X47" s="11"/>
    </row>
    <row r="48" spans="2:24" s="8" customFormat="1" ht="18" customHeight="1" x14ac:dyDescent="0.2">
      <c r="B48" s="9"/>
      <c r="C48" s="18"/>
      <c r="D48" s="41"/>
      <c r="E48" s="42"/>
      <c r="F48" s="43"/>
      <c r="G48" s="43"/>
      <c r="H48" s="43"/>
      <c r="I48" s="43"/>
      <c r="J48" s="43"/>
      <c r="K48" s="43"/>
      <c r="L48" s="43"/>
      <c r="M48" s="43"/>
      <c r="N48" s="43"/>
      <c r="O48" s="43"/>
      <c r="P48" s="43"/>
      <c r="Q48" s="19"/>
      <c r="R48" s="29"/>
      <c r="S48" s="29"/>
      <c r="T48" s="27"/>
      <c r="U48" s="30"/>
      <c r="V48" s="11"/>
      <c r="W48" s="11"/>
      <c r="X48" s="11"/>
    </row>
    <row r="49" spans="2:24" s="8" customFormat="1" ht="18" customHeight="1" x14ac:dyDescent="0.2">
      <c r="B49" s="9"/>
      <c r="C49" s="18"/>
      <c r="D49" s="41"/>
      <c r="E49" s="42"/>
      <c r="F49" s="43"/>
      <c r="G49" s="43"/>
      <c r="H49" s="43"/>
      <c r="I49" s="43"/>
      <c r="J49" s="43"/>
      <c r="K49" s="43"/>
      <c r="L49" s="43"/>
      <c r="M49" s="43"/>
      <c r="N49" s="43"/>
      <c r="O49" s="43"/>
      <c r="P49" s="43"/>
      <c r="Q49" s="19"/>
      <c r="R49" s="29"/>
      <c r="S49" s="29"/>
      <c r="T49" s="27"/>
      <c r="U49" s="30"/>
      <c r="V49" s="11"/>
      <c r="W49" s="11"/>
      <c r="X49" s="11"/>
    </row>
    <row r="50" spans="2:24" s="8" customFormat="1" ht="18" customHeight="1" x14ac:dyDescent="0.2">
      <c r="B50" s="9"/>
      <c r="C50" s="18"/>
      <c r="D50" s="41"/>
      <c r="E50" s="42"/>
      <c r="F50" s="43"/>
      <c r="G50" s="43"/>
      <c r="H50" s="43"/>
      <c r="I50" s="43"/>
      <c r="J50" s="43"/>
      <c r="K50" s="43"/>
      <c r="L50" s="43"/>
      <c r="M50" s="43"/>
      <c r="N50" s="43"/>
      <c r="O50" s="43"/>
      <c r="P50" s="43"/>
      <c r="Q50" s="19"/>
      <c r="R50" s="29"/>
      <c r="S50" s="29"/>
      <c r="T50" s="27"/>
      <c r="U50" s="30"/>
      <c r="V50" s="11"/>
      <c r="W50" s="11"/>
      <c r="X50" s="11"/>
    </row>
    <row r="51" spans="2:24" s="8" customFormat="1" ht="5.0999999999999996" customHeight="1" x14ac:dyDescent="0.2">
      <c r="B51" s="9"/>
      <c r="C51" s="18"/>
      <c r="D51" s="45"/>
      <c r="E51" s="46"/>
      <c r="F51" s="47"/>
      <c r="G51" s="47"/>
      <c r="H51" s="47"/>
      <c r="I51" s="47"/>
      <c r="J51" s="47"/>
      <c r="K51" s="47"/>
      <c r="L51" s="47"/>
      <c r="M51" s="47"/>
      <c r="N51" s="47"/>
      <c r="O51" s="47"/>
      <c r="P51" s="47"/>
      <c r="Q51" s="19"/>
      <c r="R51" s="29"/>
      <c r="S51" s="29"/>
      <c r="T51" s="27"/>
      <c r="U51" s="30"/>
      <c r="V51" s="11"/>
      <c r="W51" s="11"/>
      <c r="X51" s="11"/>
    </row>
    <row r="52" spans="2:24" s="8" customFormat="1" x14ac:dyDescent="0.2">
      <c r="B52" s="7"/>
      <c r="C52" s="20"/>
      <c r="D52" s="21"/>
      <c r="E52" s="21"/>
      <c r="F52" s="21"/>
      <c r="G52" s="21"/>
      <c r="H52" s="21"/>
      <c r="I52" s="21"/>
      <c r="J52" s="21"/>
      <c r="K52" s="21"/>
      <c r="L52" s="21"/>
      <c r="M52" s="21"/>
      <c r="N52" s="21"/>
      <c r="O52" s="21"/>
      <c r="P52" s="21"/>
      <c r="Q52" s="22"/>
      <c r="R52" s="12"/>
      <c r="S52" s="12"/>
      <c r="T52" s="27"/>
      <c r="U52" s="12"/>
      <c r="V52" s="7"/>
      <c r="W52" s="7"/>
      <c r="X52" s="7"/>
    </row>
    <row r="53" spans="2:24" s="8" customFormat="1" x14ac:dyDescent="0.2">
      <c r="C53"/>
      <c r="D53"/>
      <c r="E53"/>
      <c r="F53"/>
      <c r="G53"/>
      <c r="H53"/>
      <c r="I53"/>
      <c r="J53"/>
      <c r="K53"/>
      <c r="L53"/>
      <c r="M53"/>
      <c r="N53"/>
      <c r="O53"/>
      <c r="P53"/>
      <c r="Q53"/>
      <c r="R53" s="27"/>
      <c r="S53" s="27"/>
      <c r="T53" s="27"/>
      <c r="U53" s="27"/>
    </row>
    <row r="54" spans="2:24" s="8" customFormat="1" x14ac:dyDescent="0.2">
      <c r="C54"/>
      <c r="D54"/>
      <c r="E54"/>
      <c r="F54"/>
      <c r="G54"/>
      <c r="H54"/>
      <c r="I54"/>
      <c r="J54"/>
      <c r="K54"/>
      <c r="L54"/>
      <c r="M54"/>
      <c r="N54"/>
      <c r="O54"/>
      <c r="P54"/>
      <c r="Q54"/>
      <c r="R54" s="27"/>
      <c r="S54" s="27"/>
      <c r="T54" s="27"/>
      <c r="U54" s="27"/>
    </row>
    <row r="55" spans="2:24" s="8" customFormat="1" x14ac:dyDescent="0.2">
      <c r="C55"/>
      <c r="D55"/>
      <c r="E55"/>
      <c r="F55"/>
      <c r="G55"/>
      <c r="H55"/>
      <c r="I55"/>
      <c r="J55"/>
      <c r="K55"/>
      <c r="L55"/>
      <c r="M55"/>
      <c r="N55"/>
      <c r="O55"/>
      <c r="P55"/>
      <c r="Q55"/>
      <c r="R55" s="27"/>
      <c r="S55" s="27"/>
      <c r="T55" s="27"/>
      <c r="U55" s="27"/>
    </row>
    <row r="56" spans="2:24" s="8" customFormat="1" x14ac:dyDescent="0.2">
      <c r="C56"/>
      <c r="D56"/>
      <c r="E56"/>
      <c r="F56"/>
      <c r="G56"/>
      <c r="H56"/>
      <c r="I56"/>
      <c r="J56"/>
      <c r="K56"/>
      <c r="L56"/>
      <c r="M56"/>
      <c r="N56"/>
      <c r="O56"/>
      <c r="P56"/>
      <c r="Q56"/>
      <c r="R56" s="27"/>
      <c r="S56" s="27"/>
      <c r="T56" s="27"/>
      <c r="U56" s="27"/>
    </row>
    <row r="57" spans="2:24" s="8" customFormat="1" x14ac:dyDescent="0.2">
      <c r="C57"/>
      <c r="D57"/>
      <c r="E57"/>
      <c r="F57"/>
      <c r="G57"/>
      <c r="H57"/>
      <c r="I57"/>
      <c r="J57"/>
      <c r="K57"/>
      <c r="L57"/>
      <c r="M57"/>
      <c r="N57"/>
      <c r="O57"/>
      <c r="P57"/>
      <c r="Q57"/>
      <c r="R57" s="27"/>
      <c r="S57" s="27"/>
      <c r="T57" s="27"/>
      <c r="U57" s="27"/>
    </row>
    <row r="58" spans="2:24" s="8" customFormat="1" x14ac:dyDescent="0.2">
      <c r="C58"/>
      <c r="D58"/>
      <c r="E58"/>
      <c r="F58"/>
      <c r="G58"/>
      <c r="H58"/>
      <c r="I58"/>
      <c r="J58"/>
      <c r="K58"/>
      <c r="L58"/>
      <c r="M58"/>
      <c r="N58"/>
      <c r="O58"/>
      <c r="P58"/>
      <c r="Q58"/>
      <c r="R58" s="27"/>
      <c r="S58" s="27"/>
      <c r="T58" s="27"/>
      <c r="U58" s="27"/>
    </row>
    <row r="59" spans="2:24" s="8" customFormat="1" x14ac:dyDescent="0.2">
      <c r="C59"/>
      <c r="D59"/>
      <c r="E59"/>
      <c r="F59"/>
      <c r="G59"/>
      <c r="H59"/>
      <c r="I59"/>
      <c r="J59"/>
      <c r="K59"/>
      <c r="L59"/>
      <c r="M59"/>
      <c r="N59"/>
      <c r="O59"/>
      <c r="P59"/>
      <c r="Q59"/>
      <c r="R59" s="27"/>
      <c r="S59" s="27"/>
      <c r="T59" s="27"/>
      <c r="U59" s="27"/>
    </row>
    <row r="60" spans="2:24" s="8" customFormat="1" x14ac:dyDescent="0.2">
      <c r="C60"/>
      <c r="D60"/>
      <c r="E60"/>
      <c r="F60"/>
      <c r="G60"/>
      <c r="H60"/>
      <c r="I60"/>
      <c r="J60"/>
      <c r="K60"/>
      <c r="L60"/>
      <c r="M60"/>
      <c r="N60"/>
      <c r="O60"/>
      <c r="P60"/>
      <c r="Q60"/>
      <c r="R60" s="27"/>
      <c r="S60" s="27"/>
      <c r="T60" s="27"/>
      <c r="U60" s="27"/>
    </row>
    <row r="61" spans="2:24" s="8" customFormat="1" x14ac:dyDescent="0.2">
      <c r="C61"/>
      <c r="D61"/>
      <c r="E61"/>
      <c r="F61"/>
      <c r="G61"/>
      <c r="H61"/>
      <c r="I61"/>
      <c r="J61"/>
      <c r="K61"/>
      <c r="L61"/>
      <c r="M61"/>
      <c r="N61"/>
      <c r="O61"/>
      <c r="P61"/>
      <c r="Q61"/>
      <c r="R61" s="27"/>
      <c r="S61" s="27"/>
      <c r="T61" s="27"/>
      <c r="U61" s="27"/>
    </row>
    <row r="62" spans="2:24" s="8" customFormat="1" x14ac:dyDescent="0.2">
      <c r="C62"/>
      <c r="D62"/>
      <c r="E62"/>
      <c r="F62"/>
      <c r="G62"/>
      <c r="H62"/>
      <c r="I62"/>
      <c r="J62"/>
      <c r="K62"/>
      <c r="L62"/>
      <c r="M62"/>
      <c r="N62"/>
      <c r="O62"/>
      <c r="P62"/>
      <c r="Q62"/>
      <c r="R62" s="27"/>
      <c r="S62" s="27"/>
      <c r="T62" s="27"/>
      <c r="U62" s="27"/>
    </row>
    <row r="63" spans="2:24" s="8" customFormat="1" x14ac:dyDescent="0.2">
      <c r="C63"/>
      <c r="D63"/>
      <c r="E63"/>
      <c r="F63"/>
      <c r="G63"/>
      <c r="H63"/>
      <c r="I63"/>
      <c r="J63"/>
      <c r="K63"/>
      <c r="L63"/>
      <c r="M63"/>
      <c r="N63"/>
      <c r="O63"/>
      <c r="P63"/>
      <c r="Q63"/>
      <c r="R63" s="27"/>
      <c r="S63" s="27"/>
      <c r="T63" s="27"/>
      <c r="U63" s="27"/>
    </row>
    <row r="64" spans="2:24" s="8" customFormat="1" x14ac:dyDescent="0.2">
      <c r="C64"/>
      <c r="D64"/>
      <c r="E64"/>
      <c r="F64"/>
      <c r="G64"/>
      <c r="H64"/>
      <c r="I64"/>
      <c r="J64"/>
      <c r="K64"/>
      <c r="L64"/>
      <c r="M64"/>
      <c r="N64"/>
      <c r="O64"/>
      <c r="P64"/>
      <c r="Q64"/>
      <c r="R64" s="27"/>
      <c r="S64" s="27"/>
      <c r="T64" s="27"/>
      <c r="U64" s="27"/>
    </row>
    <row r="65" spans="3:21" s="8" customFormat="1" x14ac:dyDescent="0.2">
      <c r="C65"/>
      <c r="D65"/>
      <c r="E65"/>
      <c r="F65"/>
      <c r="G65"/>
      <c r="H65"/>
      <c r="I65"/>
      <c r="J65"/>
      <c r="K65"/>
      <c r="L65"/>
      <c r="M65"/>
      <c r="N65"/>
      <c r="O65"/>
      <c r="P65"/>
      <c r="Q65"/>
      <c r="R65" s="27"/>
      <c r="S65" s="27"/>
      <c r="T65" s="27"/>
      <c r="U65" s="27"/>
    </row>
    <row r="66" spans="3:21" s="8" customFormat="1" x14ac:dyDescent="0.2">
      <c r="C66"/>
      <c r="D66"/>
      <c r="E66"/>
      <c r="F66"/>
      <c r="G66"/>
      <c r="H66"/>
      <c r="I66"/>
      <c r="J66"/>
      <c r="K66"/>
      <c r="L66"/>
      <c r="M66"/>
      <c r="N66"/>
      <c r="O66"/>
      <c r="P66"/>
      <c r="Q66"/>
      <c r="R66" s="27"/>
      <c r="S66" s="27"/>
      <c r="T66" s="27"/>
      <c r="U66" s="27"/>
    </row>
    <row r="67" spans="3:21" s="8" customFormat="1" x14ac:dyDescent="0.2">
      <c r="C67"/>
      <c r="D67"/>
      <c r="E67"/>
      <c r="F67"/>
      <c r="G67"/>
      <c r="H67"/>
      <c r="I67"/>
      <c r="J67"/>
      <c r="K67"/>
      <c r="L67"/>
      <c r="M67"/>
      <c r="N67"/>
      <c r="O67"/>
      <c r="P67"/>
      <c r="Q67"/>
      <c r="R67" s="27"/>
      <c r="S67" s="27"/>
      <c r="T67" s="27"/>
      <c r="U67" s="27"/>
    </row>
    <row r="68" spans="3:21" s="8" customFormat="1" x14ac:dyDescent="0.2">
      <c r="C68"/>
      <c r="D68"/>
      <c r="E68"/>
      <c r="F68"/>
      <c r="G68"/>
      <c r="H68"/>
      <c r="I68"/>
      <c r="J68"/>
      <c r="K68"/>
      <c r="L68"/>
      <c r="M68"/>
      <c r="N68"/>
      <c r="O68"/>
      <c r="P68"/>
      <c r="Q68"/>
      <c r="R68" s="27"/>
      <c r="S68" s="27"/>
      <c r="T68" s="27"/>
      <c r="U68" s="27"/>
    </row>
    <row r="69" spans="3:21" s="8" customFormat="1" x14ac:dyDescent="0.2">
      <c r="C69"/>
      <c r="D69"/>
      <c r="E69"/>
      <c r="F69"/>
      <c r="G69"/>
      <c r="H69"/>
      <c r="I69"/>
      <c r="J69"/>
      <c r="K69"/>
      <c r="L69"/>
      <c r="M69"/>
      <c r="N69"/>
      <c r="O69"/>
      <c r="P69"/>
      <c r="Q69"/>
      <c r="R69" s="27"/>
      <c r="S69" s="27"/>
      <c r="T69" s="27"/>
      <c r="U69" s="27"/>
    </row>
    <row r="70" spans="3:21" s="8" customFormat="1" x14ac:dyDescent="0.2">
      <c r="C70"/>
      <c r="D70"/>
      <c r="E70"/>
      <c r="F70"/>
      <c r="G70"/>
      <c r="H70"/>
      <c r="I70"/>
      <c r="J70"/>
      <c r="K70"/>
      <c r="L70"/>
      <c r="M70"/>
      <c r="N70"/>
      <c r="O70"/>
      <c r="P70"/>
      <c r="Q70"/>
      <c r="R70" s="27"/>
      <c r="S70" s="27"/>
      <c r="T70" s="27"/>
      <c r="U70" s="27"/>
    </row>
    <row r="71" spans="3:21" s="8" customFormat="1" x14ac:dyDescent="0.2">
      <c r="C71"/>
      <c r="D71"/>
      <c r="E71"/>
      <c r="F71"/>
      <c r="G71"/>
      <c r="H71"/>
      <c r="I71"/>
      <c r="J71"/>
      <c r="K71"/>
      <c r="L71"/>
      <c r="M71"/>
      <c r="N71"/>
      <c r="O71"/>
      <c r="P71"/>
      <c r="Q71"/>
      <c r="R71" s="27"/>
      <c r="S71" s="27"/>
      <c r="T71" s="27"/>
      <c r="U71" s="27"/>
    </row>
    <row r="72" spans="3:21" s="8" customFormat="1" x14ac:dyDescent="0.2">
      <c r="C72"/>
      <c r="D72"/>
      <c r="E72"/>
      <c r="F72"/>
      <c r="G72"/>
      <c r="H72"/>
      <c r="I72"/>
      <c r="J72"/>
      <c r="K72"/>
      <c r="L72"/>
      <c r="M72"/>
      <c r="N72"/>
      <c r="O72"/>
      <c r="P72"/>
      <c r="Q72"/>
      <c r="R72" s="27"/>
      <c r="S72" s="27"/>
      <c r="T72" s="27"/>
      <c r="U72" s="27"/>
    </row>
    <row r="73" spans="3:21" s="8" customFormat="1" x14ac:dyDescent="0.2">
      <c r="C73"/>
      <c r="D73"/>
      <c r="E73"/>
      <c r="F73"/>
      <c r="G73"/>
      <c r="H73"/>
      <c r="I73"/>
      <c r="J73"/>
      <c r="K73"/>
      <c r="L73"/>
      <c r="M73"/>
      <c r="N73"/>
      <c r="O73"/>
      <c r="P73"/>
      <c r="Q73"/>
      <c r="R73" s="27"/>
      <c r="S73" s="27"/>
      <c r="T73" s="27"/>
      <c r="U73" s="27"/>
    </row>
    <row r="74" spans="3:21" s="8" customFormat="1" x14ac:dyDescent="0.2">
      <c r="C74"/>
      <c r="D74"/>
      <c r="E74"/>
      <c r="F74"/>
      <c r="G74"/>
      <c r="H74"/>
      <c r="I74"/>
      <c r="J74"/>
      <c r="K74"/>
      <c r="L74"/>
      <c r="M74"/>
      <c r="N74"/>
      <c r="O74"/>
      <c r="P74"/>
      <c r="Q74"/>
      <c r="R74" s="27"/>
      <c r="S74" s="27"/>
      <c r="T74" s="27"/>
      <c r="U74" s="27"/>
    </row>
    <row r="75" spans="3:21" s="8" customFormat="1" x14ac:dyDescent="0.2">
      <c r="C75"/>
      <c r="D75"/>
      <c r="E75"/>
      <c r="F75"/>
      <c r="G75"/>
      <c r="H75"/>
      <c r="I75"/>
      <c r="J75"/>
      <c r="K75"/>
      <c r="L75"/>
      <c r="M75"/>
      <c r="N75"/>
      <c r="O75"/>
      <c r="P75"/>
      <c r="Q75"/>
      <c r="R75" s="27"/>
      <c r="S75" s="27"/>
      <c r="T75" s="27"/>
      <c r="U75" s="27"/>
    </row>
    <row r="76" spans="3:21" s="8" customFormat="1" x14ac:dyDescent="0.2">
      <c r="C76"/>
      <c r="D76"/>
      <c r="E76"/>
      <c r="F76"/>
      <c r="G76"/>
      <c r="H76"/>
      <c r="I76"/>
      <c r="J76"/>
      <c r="K76"/>
      <c r="L76"/>
      <c r="M76"/>
      <c r="N76"/>
      <c r="O76"/>
      <c r="P76"/>
      <c r="Q76"/>
      <c r="R76" s="27"/>
      <c r="S76" s="27"/>
      <c r="T76" s="27"/>
      <c r="U76" s="27"/>
    </row>
    <row r="77" spans="3:21" s="8" customFormat="1" x14ac:dyDescent="0.2">
      <c r="C77"/>
      <c r="D77"/>
      <c r="E77"/>
      <c r="F77"/>
      <c r="G77"/>
      <c r="H77"/>
      <c r="I77"/>
      <c r="J77"/>
      <c r="K77"/>
      <c r="L77"/>
      <c r="M77"/>
      <c r="N77"/>
      <c r="O77"/>
      <c r="P77"/>
      <c r="Q77"/>
      <c r="R77" s="27"/>
      <c r="S77" s="27"/>
      <c r="T77" s="27"/>
      <c r="U77" s="27"/>
    </row>
    <row r="78" spans="3:21" s="8" customFormat="1" x14ac:dyDescent="0.2">
      <c r="C78"/>
      <c r="D78"/>
      <c r="E78"/>
      <c r="F78"/>
      <c r="G78"/>
      <c r="H78"/>
      <c r="I78"/>
      <c r="J78"/>
      <c r="K78"/>
      <c r="L78"/>
      <c r="M78"/>
      <c r="N78"/>
      <c r="O78"/>
      <c r="P78"/>
      <c r="Q78"/>
      <c r="R78" s="27"/>
      <c r="S78" s="27"/>
      <c r="T78" s="27"/>
      <c r="U78" s="27"/>
    </row>
    <row r="79" spans="3:21" s="8" customFormat="1" x14ac:dyDescent="0.2">
      <c r="C79"/>
      <c r="D79"/>
      <c r="E79"/>
      <c r="F79"/>
      <c r="G79"/>
      <c r="H79"/>
      <c r="I79"/>
      <c r="J79"/>
      <c r="K79"/>
      <c r="L79"/>
      <c r="M79"/>
      <c r="N79"/>
      <c r="O79"/>
      <c r="P79"/>
      <c r="Q79"/>
      <c r="R79" s="27"/>
      <c r="S79" s="27"/>
      <c r="T79" s="27"/>
      <c r="U79" s="27"/>
    </row>
    <row r="80" spans="3:21" s="8" customFormat="1" x14ac:dyDescent="0.2">
      <c r="C80"/>
      <c r="D80"/>
      <c r="E80"/>
      <c r="F80"/>
      <c r="G80"/>
      <c r="H80"/>
      <c r="I80"/>
      <c r="J80"/>
      <c r="K80"/>
      <c r="L80"/>
      <c r="M80"/>
      <c r="N80"/>
      <c r="O80"/>
      <c r="P80"/>
      <c r="Q80"/>
      <c r="R80" s="27"/>
      <c r="S80" s="27"/>
      <c r="T80" s="27"/>
      <c r="U80" s="27"/>
    </row>
    <row r="81" spans="3:21" s="8" customFormat="1" x14ac:dyDescent="0.2">
      <c r="C81"/>
      <c r="D81"/>
      <c r="E81"/>
      <c r="F81"/>
      <c r="G81"/>
      <c r="H81"/>
      <c r="I81"/>
      <c r="J81"/>
      <c r="K81"/>
      <c r="L81"/>
      <c r="M81"/>
      <c r="N81"/>
      <c r="O81"/>
      <c r="P81"/>
      <c r="Q81"/>
      <c r="R81" s="27"/>
      <c r="S81" s="27"/>
      <c r="T81" s="27"/>
      <c r="U81" s="27"/>
    </row>
    <row r="82" spans="3:21" s="8" customFormat="1" x14ac:dyDescent="0.2">
      <c r="C82"/>
      <c r="D82"/>
      <c r="E82"/>
      <c r="F82"/>
      <c r="G82"/>
      <c r="H82"/>
      <c r="I82"/>
      <c r="J82"/>
      <c r="K82"/>
      <c r="L82"/>
      <c r="M82"/>
      <c r="N82"/>
      <c r="O82"/>
      <c r="P82"/>
      <c r="Q82"/>
      <c r="R82" s="27"/>
      <c r="S82" s="27"/>
      <c r="T82" s="27"/>
      <c r="U82" s="27"/>
    </row>
    <row r="83" spans="3:21" s="8" customFormat="1" x14ac:dyDescent="0.2">
      <c r="C83"/>
      <c r="D83"/>
      <c r="E83"/>
      <c r="F83"/>
      <c r="G83"/>
      <c r="H83"/>
      <c r="I83"/>
      <c r="J83"/>
      <c r="K83"/>
      <c r="L83"/>
      <c r="M83"/>
      <c r="N83"/>
      <c r="O83"/>
      <c r="P83"/>
      <c r="Q83"/>
      <c r="R83" s="27"/>
      <c r="S83" s="27"/>
      <c r="T83" s="27"/>
      <c r="U83" s="27"/>
    </row>
    <row r="84" spans="3:21" s="8" customFormat="1" x14ac:dyDescent="0.2">
      <c r="C84"/>
      <c r="D84"/>
      <c r="E84"/>
      <c r="F84"/>
      <c r="G84"/>
      <c r="H84"/>
      <c r="I84"/>
      <c r="J84"/>
      <c r="K84"/>
      <c r="L84"/>
      <c r="M84"/>
      <c r="N84"/>
      <c r="O84"/>
      <c r="P84"/>
      <c r="Q84"/>
      <c r="R84" s="27"/>
      <c r="S84" s="27"/>
      <c r="T84" s="27"/>
      <c r="U84" s="27"/>
    </row>
    <row r="85" spans="3:21" s="8" customFormat="1" x14ac:dyDescent="0.2">
      <c r="C85"/>
      <c r="D85"/>
      <c r="E85"/>
      <c r="F85"/>
      <c r="G85"/>
      <c r="H85"/>
      <c r="I85"/>
      <c r="J85"/>
      <c r="K85"/>
      <c r="L85"/>
      <c r="M85"/>
      <c r="N85"/>
      <c r="O85"/>
      <c r="P85"/>
      <c r="Q85"/>
      <c r="R85" s="27"/>
      <c r="S85" s="27"/>
      <c r="T85" s="27"/>
      <c r="U85" s="27"/>
    </row>
    <row r="86" spans="3:21" s="8" customFormat="1" x14ac:dyDescent="0.2">
      <c r="C86"/>
      <c r="D86"/>
      <c r="E86"/>
      <c r="F86"/>
      <c r="G86"/>
      <c r="H86"/>
      <c r="I86"/>
      <c r="J86"/>
      <c r="K86"/>
      <c r="L86"/>
      <c r="M86"/>
      <c r="N86"/>
      <c r="O86"/>
      <c r="P86"/>
      <c r="Q86"/>
      <c r="R86" s="27"/>
      <c r="S86" s="27"/>
      <c r="T86" s="27"/>
      <c r="U86" s="27"/>
    </row>
    <row r="87" spans="3:21" s="8" customFormat="1" x14ac:dyDescent="0.2">
      <c r="C87"/>
      <c r="D87"/>
      <c r="E87"/>
      <c r="F87"/>
      <c r="G87"/>
      <c r="H87"/>
      <c r="I87"/>
      <c r="J87"/>
      <c r="K87"/>
      <c r="L87"/>
      <c r="M87"/>
      <c r="N87"/>
      <c r="O87"/>
      <c r="P87"/>
      <c r="Q87"/>
      <c r="R87" s="27"/>
      <c r="S87" s="27"/>
      <c r="T87" s="27"/>
      <c r="U87" s="27"/>
    </row>
    <row r="88" spans="3:21" s="8" customFormat="1" x14ac:dyDescent="0.2">
      <c r="C88"/>
      <c r="D88"/>
      <c r="E88"/>
      <c r="F88"/>
      <c r="G88"/>
      <c r="H88"/>
      <c r="I88"/>
      <c r="J88"/>
      <c r="K88"/>
      <c r="L88"/>
      <c r="M88"/>
      <c r="N88"/>
      <c r="O88"/>
      <c r="P88"/>
      <c r="Q88"/>
      <c r="R88" s="27"/>
      <c r="S88" s="27"/>
      <c r="T88" s="27"/>
      <c r="U88" s="27"/>
    </row>
    <row r="89" spans="3:21" s="8" customFormat="1" x14ac:dyDescent="0.2">
      <c r="C89"/>
      <c r="D89"/>
      <c r="E89"/>
      <c r="F89"/>
      <c r="G89"/>
      <c r="H89"/>
      <c r="I89"/>
      <c r="J89"/>
      <c r="K89"/>
      <c r="L89"/>
      <c r="M89"/>
      <c r="N89"/>
      <c r="O89"/>
      <c r="P89"/>
      <c r="Q89"/>
      <c r="R89" s="27"/>
      <c r="S89" s="27"/>
      <c r="T89" s="27"/>
      <c r="U89" s="27"/>
    </row>
    <row r="90" spans="3:21" s="8" customFormat="1" x14ac:dyDescent="0.2">
      <c r="C90"/>
      <c r="D90"/>
      <c r="E90"/>
      <c r="F90"/>
      <c r="G90"/>
      <c r="H90"/>
      <c r="I90"/>
      <c r="J90"/>
      <c r="K90"/>
      <c r="L90"/>
      <c r="M90"/>
      <c r="N90"/>
      <c r="O90"/>
      <c r="P90"/>
      <c r="Q90"/>
      <c r="R90" s="27"/>
      <c r="S90" s="27"/>
      <c r="T90" s="27"/>
      <c r="U90" s="27"/>
    </row>
    <row r="91" spans="3:21" s="8" customFormat="1" x14ac:dyDescent="0.2">
      <c r="C91"/>
      <c r="D91"/>
      <c r="E91"/>
      <c r="F91"/>
      <c r="G91"/>
      <c r="H91"/>
      <c r="I91"/>
      <c r="J91"/>
      <c r="K91"/>
      <c r="L91"/>
      <c r="M91"/>
      <c r="N91"/>
      <c r="O91"/>
      <c r="P91"/>
      <c r="Q91"/>
      <c r="R91" s="27"/>
      <c r="S91" s="27"/>
      <c r="T91" s="27"/>
      <c r="U91" s="27"/>
    </row>
    <row r="92" spans="3:21" s="8" customFormat="1" x14ac:dyDescent="0.2">
      <c r="C92"/>
      <c r="D92"/>
      <c r="E92"/>
      <c r="F92"/>
      <c r="G92"/>
      <c r="H92"/>
      <c r="I92"/>
      <c r="J92"/>
      <c r="K92"/>
      <c r="L92"/>
      <c r="M92"/>
      <c r="N92"/>
      <c r="O92"/>
      <c r="P92"/>
      <c r="Q92"/>
      <c r="R92" s="27"/>
      <c r="S92" s="27"/>
      <c r="T92" s="27"/>
      <c r="U92" s="27"/>
    </row>
    <row r="93" spans="3:21" s="8" customFormat="1" x14ac:dyDescent="0.2">
      <c r="C93"/>
      <c r="D93"/>
      <c r="E93"/>
      <c r="F93"/>
      <c r="G93"/>
      <c r="H93"/>
      <c r="I93"/>
      <c r="J93"/>
      <c r="K93"/>
      <c r="L93"/>
      <c r="M93"/>
      <c r="N93"/>
      <c r="O93"/>
      <c r="P93"/>
      <c r="Q93"/>
      <c r="R93" s="27"/>
      <c r="S93" s="27"/>
      <c r="T93" s="27"/>
      <c r="U93" s="27"/>
    </row>
    <row r="94" spans="3:21" s="8" customFormat="1" x14ac:dyDescent="0.2">
      <c r="C94"/>
      <c r="D94"/>
      <c r="E94"/>
      <c r="F94"/>
      <c r="G94"/>
      <c r="H94"/>
      <c r="I94"/>
      <c r="J94"/>
      <c r="K94"/>
      <c r="L94"/>
      <c r="M94"/>
      <c r="N94"/>
      <c r="O94"/>
      <c r="P94"/>
      <c r="Q94"/>
      <c r="R94" s="27"/>
      <c r="S94" s="27"/>
      <c r="T94" s="27"/>
      <c r="U94" s="27"/>
    </row>
    <row r="95" spans="3:21" s="8" customFormat="1" x14ac:dyDescent="0.2">
      <c r="C95" s="158"/>
      <c r="D95" s="196" t="s">
        <v>115</v>
      </c>
      <c r="E95" s="171"/>
      <c r="F95" s="171"/>
      <c r="G95" s="171"/>
      <c r="H95" s="171"/>
      <c r="I95" s="171"/>
      <c r="J95" s="171"/>
      <c r="K95" s="171"/>
      <c r="L95" s="171"/>
      <c r="M95" s="171"/>
      <c r="N95" s="171"/>
      <c r="O95" s="171"/>
      <c r="P95" s="171"/>
      <c r="Q95" s="171"/>
      <c r="R95" s="173"/>
      <c r="S95" s="27"/>
      <c r="T95" s="27"/>
      <c r="U95" s="27"/>
    </row>
    <row r="96" spans="3:21" s="8" customFormat="1" x14ac:dyDescent="0.2">
      <c r="C96"/>
      <c r="D96" s="174"/>
      <c r="E96" s="174"/>
      <c r="F96" s="174"/>
      <c r="G96" s="174"/>
      <c r="H96" s="174"/>
      <c r="I96" s="174"/>
      <c r="J96" s="174"/>
      <c r="K96" s="174"/>
      <c r="L96" s="174"/>
      <c r="M96" s="174"/>
      <c r="N96" s="174"/>
      <c r="O96" s="174"/>
      <c r="P96" s="174"/>
      <c r="Q96" s="174"/>
      <c r="R96" s="173"/>
      <c r="S96" s="27"/>
      <c r="T96" s="27"/>
      <c r="U96" s="27"/>
    </row>
    <row r="97" spans="3:21" s="8" customFormat="1" hidden="1" x14ac:dyDescent="0.2">
      <c r="C97"/>
      <c r="D97" s="175" t="s">
        <v>14</v>
      </c>
      <c r="E97" s="174"/>
      <c r="F97" s="176">
        <f t="shared" ref="F97:O97" si="8">F6+F102</f>
        <v>0</v>
      </c>
      <c r="G97" s="176">
        <f t="shared" si="8"/>
        <v>0</v>
      </c>
      <c r="H97" s="176">
        <f t="shared" si="8"/>
        <v>0</v>
      </c>
      <c r="I97" s="176">
        <f t="shared" si="8"/>
        <v>0</v>
      </c>
      <c r="J97" s="176">
        <f t="shared" si="8"/>
        <v>0</v>
      </c>
      <c r="K97" s="176">
        <f t="shared" si="8"/>
        <v>0</v>
      </c>
      <c r="L97" s="176">
        <f t="shared" si="8"/>
        <v>0</v>
      </c>
      <c r="M97" s="176">
        <f t="shared" si="8"/>
        <v>0</v>
      </c>
      <c r="N97" s="176">
        <f t="shared" si="8"/>
        <v>0</v>
      </c>
      <c r="O97" s="176">
        <f t="shared" si="8"/>
        <v>0</v>
      </c>
      <c r="P97" s="174"/>
      <c r="Q97" s="174"/>
      <c r="R97" s="173"/>
      <c r="S97" s="27"/>
      <c r="T97" s="27"/>
      <c r="U97" s="27"/>
    </row>
    <row r="98" spans="3:21" s="8" customFormat="1" hidden="1" x14ac:dyDescent="0.2">
      <c r="C98"/>
      <c r="D98" s="177" t="s">
        <v>15</v>
      </c>
      <c r="E98" s="174"/>
      <c r="F98" s="178">
        <f t="shared" ref="F98:O98" si="9">F8</f>
        <v>0</v>
      </c>
      <c r="G98" s="178">
        <f t="shared" si="9"/>
        <v>0</v>
      </c>
      <c r="H98" s="178">
        <f t="shared" si="9"/>
        <v>0</v>
      </c>
      <c r="I98" s="178">
        <f t="shared" si="9"/>
        <v>0</v>
      </c>
      <c r="J98" s="178">
        <f t="shared" si="9"/>
        <v>0</v>
      </c>
      <c r="K98" s="178">
        <f t="shared" si="9"/>
        <v>0</v>
      </c>
      <c r="L98" s="178">
        <f t="shared" si="9"/>
        <v>0</v>
      </c>
      <c r="M98" s="178">
        <f t="shared" si="9"/>
        <v>0</v>
      </c>
      <c r="N98" s="178">
        <f t="shared" si="9"/>
        <v>0</v>
      </c>
      <c r="O98" s="178">
        <f t="shared" si="9"/>
        <v>0</v>
      </c>
      <c r="P98" s="174"/>
      <c r="Q98" s="174"/>
      <c r="R98" s="173"/>
      <c r="S98" s="27"/>
      <c r="T98" s="27"/>
      <c r="U98" s="27"/>
    </row>
    <row r="99" spans="3:21" s="8" customFormat="1" hidden="1" x14ac:dyDescent="0.2">
      <c r="C99"/>
      <c r="D99" s="179" t="s">
        <v>16</v>
      </c>
      <c r="E99" s="174"/>
      <c r="F99" s="180">
        <f t="shared" ref="F99:O99" si="10">F9</f>
        <v>0</v>
      </c>
      <c r="G99" s="180">
        <f t="shared" si="10"/>
        <v>0</v>
      </c>
      <c r="H99" s="180">
        <f t="shared" si="10"/>
        <v>0</v>
      </c>
      <c r="I99" s="180">
        <f t="shared" si="10"/>
        <v>0</v>
      </c>
      <c r="J99" s="180">
        <f t="shared" si="10"/>
        <v>0</v>
      </c>
      <c r="K99" s="180">
        <f t="shared" si="10"/>
        <v>0</v>
      </c>
      <c r="L99" s="180">
        <f t="shared" si="10"/>
        <v>0</v>
      </c>
      <c r="M99" s="180">
        <f t="shared" si="10"/>
        <v>0</v>
      </c>
      <c r="N99" s="180">
        <f t="shared" si="10"/>
        <v>0</v>
      </c>
      <c r="O99" s="180">
        <f t="shared" si="10"/>
        <v>0</v>
      </c>
      <c r="P99" s="174"/>
      <c r="Q99" s="174"/>
      <c r="R99" s="173"/>
      <c r="S99" s="27"/>
      <c r="T99" s="27"/>
      <c r="U99" s="27"/>
    </row>
    <row r="100" spans="3:21" s="8" customFormat="1" hidden="1" x14ac:dyDescent="0.2">
      <c r="C100"/>
      <c r="D100" s="175" t="s">
        <v>30</v>
      </c>
      <c r="E100" s="174"/>
      <c r="F100" s="197">
        <f t="shared" ref="F100:O100" si="11">F7</f>
        <v>0</v>
      </c>
      <c r="G100" s="197">
        <f t="shared" si="11"/>
        <v>0</v>
      </c>
      <c r="H100" s="197">
        <f t="shared" si="11"/>
        <v>0</v>
      </c>
      <c r="I100" s="197">
        <f t="shared" si="11"/>
        <v>0</v>
      </c>
      <c r="J100" s="197">
        <f t="shared" si="11"/>
        <v>0</v>
      </c>
      <c r="K100" s="197">
        <f t="shared" si="11"/>
        <v>0</v>
      </c>
      <c r="L100" s="197">
        <f t="shared" si="11"/>
        <v>0</v>
      </c>
      <c r="M100" s="197">
        <f t="shared" si="11"/>
        <v>0</v>
      </c>
      <c r="N100" s="197">
        <f t="shared" si="11"/>
        <v>0</v>
      </c>
      <c r="O100" s="197">
        <f t="shared" si="11"/>
        <v>0</v>
      </c>
      <c r="P100" s="174"/>
      <c r="Q100" s="174"/>
      <c r="R100" s="173"/>
      <c r="S100" s="27"/>
      <c r="T100" s="27"/>
      <c r="U100" s="27"/>
    </row>
    <row r="101" spans="3:21" s="8" customFormat="1" hidden="1" x14ac:dyDescent="0.2">
      <c r="C101"/>
      <c r="D101" s="177" t="s">
        <v>31</v>
      </c>
      <c r="E101" s="174"/>
      <c r="F101" s="181">
        <f t="shared" ref="F101:O101" si="12">F10</f>
        <v>0</v>
      </c>
      <c r="G101" s="181">
        <f t="shared" si="12"/>
        <v>0</v>
      </c>
      <c r="H101" s="181">
        <f t="shared" si="12"/>
        <v>0</v>
      </c>
      <c r="I101" s="181">
        <f t="shared" si="12"/>
        <v>0</v>
      </c>
      <c r="J101" s="181">
        <f t="shared" si="12"/>
        <v>0</v>
      </c>
      <c r="K101" s="181">
        <f t="shared" si="12"/>
        <v>0</v>
      </c>
      <c r="L101" s="181">
        <f t="shared" si="12"/>
        <v>0</v>
      </c>
      <c r="M101" s="181">
        <f t="shared" si="12"/>
        <v>0</v>
      </c>
      <c r="N101" s="181">
        <f t="shared" si="12"/>
        <v>0</v>
      </c>
      <c r="O101" s="181">
        <f t="shared" si="12"/>
        <v>0</v>
      </c>
      <c r="P101" s="174"/>
      <c r="Q101" s="174"/>
      <c r="R101" s="173"/>
      <c r="S101" s="27"/>
      <c r="T101" s="27"/>
      <c r="U101" s="27"/>
    </row>
    <row r="102" spans="3:21" s="8" customFormat="1" hidden="1" x14ac:dyDescent="0.2">
      <c r="C102"/>
      <c r="D102" s="179" t="s">
        <v>32</v>
      </c>
      <c r="E102" s="174"/>
      <c r="F102" s="182">
        <f t="shared" ref="F102:O102" si="13">IF(F101=0,0,F100/F101)</f>
        <v>0</v>
      </c>
      <c r="G102" s="182">
        <f t="shared" si="13"/>
        <v>0</v>
      </c>
      <c r="H102" s="182">
        <f t="shared" si="13"/>
        <v>0</v>
      </c>
      <c r="I102" s="182">
        <f t="shared" si="13"/>
        <v>0</v>
      </c>
      <c r="J102" s="182">
        <f t="shared" si="13"/>
        <v>0</v>
      </c>
      <c r="K102" s="182">
        <f t="shared" si="13"/>
        <v>0</v>
      </c>
      <c r="L102" s="182">
        <f t="shared" si="13"/>
        <v>0</v>
      </c>
      <c r="M102" s="182">
        <f t="shared" si="13"/>
        <v>0</v>
      </c>
      <c r="N102" s="182">
        <f t="shared" si="13"/>
        <v>0</v>
      </c>
      <c r="O102" s="182">
        <f t="shared" si="13"/>
        <v>0</v>
      </c>
      <c r="P102" s="174"/>
      <c r="Q102" s="174"/>
      <c r="R102" s="173"/>
      <c r="S102" s="27"/>
      <c r="T102" s="27"/>
      <c r="U102" s="27"/>
    </row>
    <row r="103" spans="3:21" s="8" customFormat="1" hidden="1" x14ac:dyDescent="0.2">
      <c r="C103"/>
      <c r="D103" s="174"/>
      <c r="E103" s="174"/>
      <c r="F103" s="176">
        <f t="shared" ref="F103:O103" si="14">F99+F98</f>
        <v>0</v>
      </c>
      <c r="G103" s="176">
        <f t="shared" si="14"/>
        <v>0</v>
      </c>
      <c r="H103" s="176">
        <f t="shared" si="14"/>
        <v>0</v>
      </c>
      <c r="I103" s="176">
        <f t="shared" si="14"/>
        <v>0</v>
      </c>
      <c r="J103" s="176">
        <f t="shared" si="14"/>
        <v>0</v>
      </c>
      <c r="K103" s="176">
        <f t="shared" si="14"/>
        <v>0</v>
      </c>
      <c r="L103" s="176">
        <f t="shared" si="14"/>
        <v>0</v>
      </c>
      <c r="M103" s="176">
        <f t="shared" si="14"/>
        <v>0</v>
      </c>
      <c r="N103" s="176">
        <f t="shared" si="14"/>
        <v>0</v>
      </c>
      <c r="O103" s="176">
        <f t="shared" si="14"/>
        <v>0</v>
      </c>
      <c r="P103" s="174"/>
      <c r="Q103" s="174"/>
      <c r="R103" s="173"/>
      <c r="S103" s="27"/>
      <c r="T103" s="27"/>
      <c r="U103" s="27"/>
    </row>
    <row r="104" spans="3:21" s="8" customFormat="1" hidden="1" x14ac:dyDescent="0.2">
      <c r="C104"/>
      <c r="D104" s="174"/>
      <c r="E104" s="174"/>
      <c r="F104" s="183">
        <f t="shared" ref="F104:O104" si="15">F103/(1-F103)</f>
        <v>0</v>
      </c>
      <c r="G104" s="183">
        <f t="shared" si="15"/>
        <v>0</v>
      </c>
      <c r="H104" s="183">
        <f t="shared" si="15"/>
        <v>0</v>
      </c>
      <c r="I104" s="183">
        <f t="shared" si="15"/>
        <v>0</v>
      </c>
      <c r="J104" s="183">
        <f t="shared" si="15"/>
        <v>0</v>
      </c>
      <c r="K104" s="183">
        <f t="shared" si="15"/>
        <v>0</v>
      </c>
      <c r="L104" s="183">
        <f t="shared" si="15"/>
        <v>0</v>
      </c>
      <c r="M104" s="183">
        <f t="shared" si="15"/>
        <v>0</v>
      </c>
      <c r="N104" s="183">
        <f t="shared" si="15"/>
        <v>0</v>
      </c>
      <c r="O104" s="183">
        <f t="shared" si="15"/>
        <v>0</v>
      </c>
      <c r="P104" s="174"/>
      <c r="Q104" s="174"/>
      <c r="R104" s="173"/>
      <c r="S104" s="27"/>
      <c r="T104" s="27"/>
      <c r="U104" s="27"/>
    </row>
    <row r="105" spans="3:21" s="8" customFormat="1" hidden="1" x14ac:dyDescent="0.2">
      <c r="C105"/>
      <c r="D105" s="174"/>
      <c r="E105" s="174"/>
      <c r="F105" s="183">
        <f t="shared" ref="F105:O105" si="16">F104+1</f>
        <v>1</v>
      </c>
      <c r="G105" s="183">
        <f t="shared" si="16"/>
        <v>1</v>
      </c>
      <c r="H105" s="183">
        <f t="shared" si="16"/>
        <v>1</v>
      </c>
      <c r="I105" s="183">
        <f t="shared" si="16"/>
        <v>1</v>
      </c>
      <c r="J105" s="183">
        <f t="shared" si="16"/>
        <v>1</v>
      </c>
      <c r="K105" s="183">
        <f t="shared" si="16"/>
        <v>1</v>
      </c>
      <c r="L105" s="183">
        <f t="shared" si="16"/>
        <v>1</v>
      </c>
      <c r="M105" s="183">
        <f t="shared" si="16"/>
        <v>1</v>
      </c>
      <c r="N105" s="183">
        <f t="shared" si="16"/>
        <v>1</v>
      </c>
      <c r="O105" s="183">
        <f t="shared" si="16"/>
        <v>1</v>
      </c>
      <c r="P105" s="174"/>
      <c r="Q105" s="174"/>
      <c r="R105" s="173"/>
      <c r="S105" s="27"/>
      <c r="T105" s="27"/>
      <c r="U105" s="27"/>
    </row>
    <row r="106" spans="3:21" s="8" customFormat="1" hidden="1" x14ac:dyDescent="0.2">
      <c r="C106"/>
      <c r="D106" s="184" t="s">
        <v>101</v>
      </c>
      <c r="E106" s="174"/>
      <c r="F106" s="185">
        <f t="shared" ref="F106:O106" si="17">IF(F99+F98&gt;99.99%,0,IF(F99=0,0,F97*F105))</f>
        <v>0</v>
      </c>
      <c r="G106" s="185">
        <f t="shared" si="17"/>
        <v>0</v>
      </c>
      <c r="H106" s="185">
        <f t="shared" si="17"/>
        <v>0</v>
      </c>
      <c r="I106" s="185">
        <f t="shared" si="17"/>
        <v>0</v>
      </c>
      <c r="J106" s="185">
        <f t="shared" si="17"/>
        <v>0</v>
      </c>
      <c r="K106" s="185">
        <f t="shared" si="17"/>
        <v>0</v>
      </c>
      <c r="L106" s="185">
        <f t="shared" si="17"/>
        <v>0</v>
      </c>
      <c r="M106" s="185">
        <f t="shared" si="17"/>
        <v>0</v>
      </c>
      <c r="N106" s="185">
        <f t="shared" si="17"/>
        <v>0</v>
      </c>
      <c r="O106" s="185">
        <f t="shared" si="17"/>
        <v>0</v>
      </c>
      <c r="P106" s="174"/>
      <c r="Q106" s="174"/>
      <c r="R106" s="173"/>
      <c r="S106" s="27"/>
      <c r="T106" s="27"/>
      <c r="U106" s="27"/>
    </row>
    <row r="107" spans="3:21" s="8" customFormat="1" hidden="1" x14ac:dyDescent="0.2">
      <c r="C107"/>
      <c r="D107" s="184" t="s">
        <v>102</v>
      </c>
      <c r="E107" s="174"/>
      <c r="F107" s="186">
        <f t="shared" ref="F107:O107" si="18">F106+(F106*F11)</f>
        <v>0</v>
      </c>
      <c r="G107" s="186">
        <f t="shared" si="18"/>
        <v>0</v>
      </c>
      <c r="H107" s="186">
        <f t="shared" si="18"/>
        <v>0</v>
      </c>
      <c r="I107" s="186">
        <f t="shared" si="18"/>
        <v>0</v>
      </c>
      <c r="J107" s="186">
        <f t="shared" si="18"/>
        <v>0</v>
      </c>
      <c r="K107" s="186">
        <f t="shared" si="18"/>
        <v>0</v>
      </c>
      <c r="L107" s="186">
        <f t="shared" si="18"/>
        <v>0</v>
      </c>
      <c r="M107" s="186">
        <f t="shared" si="18"/>
        <v>0</v>
      </c>
      <c r="N107" s="186">
        <f t="shared" si="18"/>
        <v>0</v>
      </c>
      <c r="O107" s="186">
        <f t="shared" si="18"/>
        <v>0</v>
      </c>
      <c r="P107" s="174"/>
      <c r="Q107" s="174"/>
      <c r="R107" s="173"/>
      <c r="S107" s="27"/>
      <c r="T107" s="27"/>
      <c r="U107" s="27"/>
    </row>
    <row r="108" spans="3:21" s="8" customFormat="1" hidden="1" x14ac:dyDescent="0.2">
      <c r="C108"/>
      <c r="D108" s="175" t="s">
        <v>14</v>
      </c>
      <c r="E108" s="174"/>
      <c r="F108" s="186">
        <f t="shared" ref="F108:O108" si="19">F97</f>
        <v>0</v>
      </c>
      <c r="G108" s="186">
        <f t="shared" si="19"/>
        <v>0</v>
      </c>
      <c r="H108" s="186">
        <f t="shared" si="19"/>
        <v>0</v>
      </c>
      <c r="I108" s="186">
        <f t="shared" si="19"/>
        <v>0</v>
      </c>
      <c r="J108" s="186">
        <f t="shared" si="19"/>
        <v>0</v>
      </c>
      <c r="K108" s="186">
        <f t="shared" si="19"/>
        <v>0</v>
      </c>
      <c r="L108" s="186">
        <f t="shared" si="19"/>
        <v>0</v>
      </c>
      <c r="M108" s="186">
        <f t="shared" si="19"/>
        <v>0</v>
      </c>
      <c r="N108" s="186">
        <f t="shared" si="19"/>
        <v>0</v>
      </c>
      <c r="O108" s="186">
        <f t="shared" si="19"/>
        <v>0</v>
      </c>
      <c r="P108" s="174"/>
      <c r="Q108" s="174"/>
      <c r="R108" s="173"/>
      <c r="S108" s="27"/>
      <c r="T108" s="27"/>
      <c r="U108" s="27"/>
    </row>
    <row r="109" spans="3:21" s="8" customFormat="1" hidden="1" x14ac:dyDescent="0.2">
      <c r="C109"/>
      <c r="D109" s="177" t="s">
        <v>17</v>
      </c>
      <c r="E109" s="174"/>
      <c r="F109" s="187">
        <f t="shared" ref="F109:O109" si="20">F106*F98</f>
        <v>0</v>
      </c>
      <c r="G109" s="187">
        <f t="shared" si="20"/>
        <v>0</v>
      </c>
      <c r="H109" s="187">
        <f t="shared" si="20"/>
        <v>0</v>
      </c>
      <c r="I109" s="187">
        <f t="shared" si="20"/>
        <v>0</v>
      </c>
      <c r="J109" s="187">
        <f t="shared" si="20"/>
        <v>0</v>
      </c>
      <c r="K109" s="187">
        <f t="shared" si="20"/>
        <v>0</v>
      </c>
      <c r="L109" s="187">
        <f t="shared" si="20"/>
        <v>0</v>
      </c>
      <c r="M109" s="187">
        <f t="shared" si="20"/>
        <v>0</v>
      </c>
      <c r="N109" s="187">
        <f t="shared" si="20"/>
        <v>0</v>
      </c>
      <c r="O109" s="187">
        <f t="shared" si="20"/>
        <v>0</v>
      </c>
      <c r="P109" s="174"/>
      <c r="Q109" s="174"/>
      <c r="R109" s="173"/>
      <c r="S109" s="27"/>
      <c r="T109" s="27"/>
      <c r="U109" s="27"/>
    </row>
    <row r="110" spans="3:21" s="8" customFormat="1" hidden="1" x14ac:dyDescent="0.2">
      <c r="C110"/>
      <c r="D110" s="177" t="s">
        <v>107</v>
      </c>
      <c r="E110" s="174"/>
      <c r="F110" s="188">
        <f t="shared" ref="F110:O110" si="21">SUM(F108:F109)</f>
        <v>0</v>
      </c>
      <c r="G110" s="188">
        <f t="shared" si="21"/>
        <v>0</v>
      </c>
      <c r="H110" s="188">
        <f t="shared" si="21"/>
        <v>0</v>
      </c>
      <c r="I110" s="188">
        <f t="shared" si="21"/>
        <v>0</v>
      </c>
      <c r="J110" s="188">
        <f t="shared" si="21"/>
        <v>0</v>
      </c>
      <c r="K110" s="188">
        <f t="shared" si="21"/>
        <v>0</v>
      </c>
      <c r="L110" s="188">
        <f t="shared" si="21"/>
        <v>0</v>
      </c>
      <c r="M110" s="188">
        <f t="shared" si="21"/>
        <v>0</v>
      </c>
      <c r="N110" s="188">
        <f t="shared" si="21"/>
        <v>0</v>
      </c>
      <c r="O110" s="188">
        <f t="shared" si="21"/>
        <v>0</v>
      </c>
      <c r="P110" s="174"/>
      <c r="Q110" s="174"/>
      <c r="R110" s="173"/>
      <c r="S110" s="27"/>
      <c r="T110" s="27"/>
      <c r="U110" s="27"/>
    </row>
    <row r="111" spans="3:21" s="8" customFormat="1" hidden="1" x14ac:dyDescent="0.2">
      <c r="C111"/>
      <c r="D111" s="179" t="s">
        <v>108</v>
      </c>
      <c r="E111" s="174"/>
      <c r="F111" s="185">
        <f t="shared" ref="F111:O111" si="22">F106-F110</f>
        <v>0</v>
      </c>
      <c r="G111" s="185">
        <f t="shared" si="22"/>
        <v>0</v>
      </c>
      <c r="H111" s="185">
        <f t="shared" si="22"/>
        <v>0</v>
      </c>
      <c r="I111" s="185">
        <f t="shared" si="22"/>
        <v>0</v>
      </c>
      <c r="J111" s="185">
        <f t="shared" si="22"/>
        <v>0</v>
      </c>
      <c r="K111" s="185">
        <f t="shared" si="22"/>
        <v>0</v>
      </c>
      <c r="L111" s="185">
        <f t="shared" si="22"/>
        <v>0</v>
      </c>
      <c r="M111" s="185">
        <f t="shared" si="22"/>
        <v>0</v>
      </c>
      <c r="N111" s="185">
        <f t="shared" si="22"/>
        <v>0</v>
      </c>
      <c r="O111" s="185">
        <f t="shared" si="22"/>
        <v>0</v>
      </c>
      <c r="P111" s="174"/>
      <c r="Q111" s="174"/>
      <c r="R111" s="173"/>
      <c r="S111" s="27"/>
      <c r="T111" s="27"/>
      <c r="U111" s="27"/>
    </row>
    <row r="112" spans="3:21" s="8" customFormat="1" hidden="1" x14ac:dyDescent="0.2">
      <c r="C112"/>
      <c r="D112" s="174"/>
      <c r="E112" s="174"/>
      <c r="F112" s="180" t="e">
        <f t="shared" ref="F112:O112" si="23">F111/F106</f>
        <v>#DIV/0!</v>
      </c>
      <c r="G112" s="180" t="e">
        <f t="shared" si="23"/>
        <v>#DIV/0!</v>
      </c>
      <c r="H112" s="180" t="e">
        <f t="shared" si="23"/>
        <v>#DIV/0!</v>
      </c>
      <c r="I112" s="180" t="e">
        <f t="shared" si="23"/>
        <v>#DIV/0!</v>
      </c>
      <c r="J112" s="180" t="e">
        <f t="shared" si="23"/>
        <v>#DIV/0!</v>
      </c>
      <c r="K112" s="180" t="e">
        <f t="shared" si="23"/>
        <v>#DIV/0!</v>
      </c>
      <c r="L112" s="180" t="e">
        <f t="shared" si="23"/>
        <v>#DIV/0!</v>
      </c>
      <c r="M112" s="180" t="e">
        <f t="shared" si="23"/>
        <v>#DIV/0!</v>
      </c>
      <c r="N112" s="180" t="e">
        <f t="shared" si="23"/>
        <v>#DIV/0!</v>
      </c>
      <c r="O112" s="180" t="e">
        <f t="shared" si="23"/>
        <v>#DIV/0!</v>
      </c>
      <c r="P112" s="174"/>
      <c r="Q112" s="174"/>
      <c r="R112" s="173"/>
      <c r="S112" s="27"/>
      <c r="T112" s="27"/>
      <c r="U112" s="27"/>
    </row>
    <row r="113" spans="3:21" s="8" customFormat="1" hidden="1" x14ac:dyDescent="0.2">
      <c r="C113"/>
      <c r="D113" s="189" t="s">
        <v>18</v>
      </c>
      <c r="E113" s="174"/>
      <c r="F113" s="186">
        <f>'1b'!F20</f>
        <v>0</v>
      </c>
      <c r="G113" s="186">
        <f>'1b'!G20</f>
        <v>0</v>
      </c>
      <c r="H113" s="186">
        <f>'1b'!H20</f>
        <v>0</v>
      </c>
      <c r="I113" s="186">
        <f>'1b'!I20</f>
        <v>0</v>
      </c>
      <c r="J113" s="186">
        <f>'1b'!J20</f>
        <v>0</v>
      </c>
      <c r="K113" s="186">
        <f>'1b'!K20</f>
        <v>0</v>
      </c>
      <c r="L113" s="186">
        <f>'1b'!L20</f>
        <v>0</v>
      </c>
      <c r="M113" s="186">
        <f>'1b'!M20</f>
        <v>0</v>
      </c>
      <c r="N113" s="186">
        <f>'1b'!N20</f>
        <v>0</v>
      </c>
      <c r="O113" s="186">
        <f>'1b'!O20</f>
        <v>0</v>
      </c>
      <c r="P113" s="174"/>
      <c r="Q113" s="174"/>
      <c r="R113" s="173"/>
      <c r="S113" s="27"/>
      <c r="T113" s="27"/>
      <c r="U113" s="27"/>
    </row>
    <row r="114" spans="3:21" s="8" customFormat="1" hidden="1" x14ac:dyDescent="0.2">
      <c r="C114"/>
      <c r="D114" s="190" t="s">
        <v>19</v>
      </c>
      <c r="E114" s="174"/>
      <c r="F114" s="187">
        <f t="shared" ref="F114:O114" si="24">IF(F113=0,F15,F113)</f>
        <v>0</v>
      </c>
      <c r="G114" s="187">
        <f t="shared" si="24"/>
        <v>0</v>
      </c>
      <c r="H114" s="187">
        <f t="shared" si="24"/>
        <v>0</v>
      </c>
      <c r="I114" s="187">
        <f t="shared" si="24"/>
        <v>0</v>
      </c>
      <c r="J114" s="187">
        <f t="shared" si="24"/>
        <v>0</v>
      </c>
      <c r="K114" s="187">
        <f t="shared" si="24"/>
        <v>0</v>
      </c>
      <c r="L114" s="187">
        <f t="shared" si="24"/>
        <v>0</v>
      </c>
      <c r="M114" s="187">
        <f t="shared" si="24"/>
        <v>0</v>
      </c>
      <c r="N114" s="187">
        <f t="shared" si="24"/>
        <v>0</v>
      </c>
      <c r="O114" s="187">
        <f t="shared" si="24"/>
        <v>0</v>
      </c>
      <c r="P114" s="174"/>
      <c r="Q114" s="174"/>
      <c r="R114" s="173"/>
      <c r="S114" s="27"/>
      <c r="T114" s="27"/>
      <c r="U114" s="27"/>
    </row>
    <row r="115" spans="3:21" s="8" customFormat="1" hidden="1" x14ac:dyDescent="0.2">
      <c r="C115"/>
      <c r="D115" s="175" t="s">
        <v>116</v>
      </c>
      <c r="E115" s="191"/>
      <c r="F115" s="192">
        <f t="shared" ref="F115:O115" si="25">F114/F116</f>
        <v>0</v>
      </c>
      <c r="G115" s="192">
        <f t="shared" si="25"/>
        <v>0</v>
      </c>
      <c r="H115" s="192">
        <f t="shared" si="25"/>
        <v>0</v>
      </c>
      <c r="I115" s="192">
        <f t="shared" si="25"/>
        <v>0</v>
      </c>
      <c r="J115" s="192">
        <f t="shared" si="25"/>
        <v>0</v>
      </c>
      <c r="K115" s="192">
        <f t="shared" si="25"/>
        <v>0</v>
      </c>
      <c r="L115" s="192">
        <f t="shared" si="25"/>
        <v>0</v>
      </c>
      <c r="M115" s="192">
        <f t="shared" si="25"/>
        <v>0</v>
      </c>
      <c r="N115" s="192">
        <f t="shared" si="25"/>
        <v>0</v>
      </c>
      <c r="O115" s="192">
        <f t="shared" si="25"/>
        <v>0</v>
      </c>
      <c r="P115" s="174"/>
      <c r="Q115" s="174"/>
      <c r="R115" s="173"/>
      <c r="S115" s="27"/>
      <c r="T115" s="27"/>
      <c r="U115" s="27"/>
    </row>
    <row r="116" spans="3:21" s="8" customFormat="1" hidden="1" x14ac:dyDescent="0.2">
      <c r="C116"/>
      <c r="D116" s="193"/>
      <c r="E116" s="171"/>
      <c r="F116" s="194">
        <f t="shared" ref="F116:O116" si="26">F11+1</f>
        <v>1</v>
      </c>
      <c r="G116" s="194">
        <f t="shared" si="26"/>
        <v>1</v>
      </c>
      <c r="H116" s="194">
        <f t="shared" si="26"/>
        <v>1</v>
      </c>
      <c r="I116" s="194">
        <f t="shared" si="26"/>
        <v>1</v>
      </c>
      <c r="J116" s="194">
        <f t="shared" si="26"/>
        <v>1</v>
      </c>
      <c r="K116" s="194">
        <f t="shared" si="26"/>
        <v>1</v>
      </c>
      <c r="L116" s="194">
        <f t="shared" si="26"/>
        <v>1</v>
      </c>
      <c r="M116" s="194">
        <f t="shared" si="26"/>
        <v>1</v>
      </c>
      <c r="N116" s="194">
        <f t="shared" si="26"/>
        <v>1</v>
      </c>
      <c r="O116" s="194">
        <f t="shared" si="26"/>
        <v>1</v>
      </c>
      <c r="P116" s="174"/>
      <c r="Q116" s="174"/>
      <c r="R116" s="173"/>
      <c r="S116" s="27"/>
      <c r="T116" s="27"/>
      <c r="U116" s="27"/>
    </row>
    <row r="117" spans="3:21" s="8" customFormat="1" hidden="1" x14ac:dyDescent="0.2">
      <c r="C117"/>
      <c r="D117" s="174"/>
      <c r="E117" s="174"/>
      <c r="F117" s="174"/>
      <c r="G117" s="174"/>
      <c r="H117" s="174"/>
      <c r="I117" s="174"/>
      <c r="J117" s="174"/>
      <c r="K117" s="174"/>
      <c r="L117" s="174"/>
      <c r="M117" s="174"/>
      <c r="N117" s="174"/>
      <c r="O117" s="174"/>
      <c r="P117" s="174"/>
      <c r="Q117" s="174"/>
      <c r="R117" s="173"/>
      <c r="S117" s="27"/>
      <c r="T117" s="27"/>
      <c r="U117" s="27"/>
    </row>
    <row r="118" spans="3:21" s="8" customFormat="1" hidden="1" x14ac:dyDescent="0.2">
      <c r="C118"/>
      <c r="E118" s="184">
        <f>E31</f>
        <v>0</v>
      </c>
      <c r="F118" s="195" t="s">
        <v>105</v>
      </c>
      <c r="G118" s="195"/>
      <c r="H118" s="204">
        <f>SUM(F22:O22)</f>
        <v>0</v>
      </c>
      <c r="I118" s="174"/>
      <c r="J118" s="174"/>
      <c r="K118" s="174"/>
      <c r="L118" s="174"/>
      <c r="M118" s="174"/>
      <c r="N118" s="174"/>
      <c r="O118" s="174"/>
      <c r="P118" s="174"/>
      <c r="Q118" s="174"/>
      <c r="R118" s="173"/>
      <c r="S118" s="27"/>
      <c r="T118" s="27"/>
      <c r="U118" s="27"/>
    </row>
    <row r="119" spans="3:21" s="8" customFormat="1" hidden="1" x14ac:dyDescent="0.2">
      <c r="C119"/>
      <c r="E119" s="184">
        <f>E32</f>
        <v>0</v>
      </c>
      <c r="F119" s="195" t="s">
        <v>106</v>
      </c>
      <c r="G119" s="195"/>
      <c r="H119" s="204">
        <f>SUM(F23:O23)</f>
        <v>0</v>
      </c>
      <c r="I119" s="174"/>
      <c r="J119" s="174"/>
      <c r="K119" s="174"/>
      <c r="L119" s="174"/>
      <c r="M119" s="174"/>
      <c r="N119" s="174"/>
      <c r="O119" s="174"/>
      <c r="P119" s="174"/>
      <c r="Q119" s="174"/>
      <c r="R119" s="173"/>
      <c r="S119" s="27"/>
      <c r="T119" s="27"/>
      <c r="U119" s="27"/>
    </row>
    <row r="120" spans="3:21" s="8" customFormat="1" hidden="1" x14ac:dyDescent="0.2">
      <c r="C120"/>
      <c r="E120" s="203">
        <f>E33</f>
        <v>0</v>
      </c>
      <c r="F120" s="230"/>
      <c r="G120" s="230"/>
      <c r="H120" s="204">
        <f>SUM(F24:O24)</f>
        <v>0</v>
      </c>
      <c r="I120"/>
      <c r="J120"/>
      <c r="K120"/>
      <c r="L120"/>
      <c r="M120"/>
      <c r="N120"/>
      <c r="O120"/>
      <c r="P120"/>
      <c r="Q120"/>
      <c r="R120" s="27"/>
      <c r="S120" s="27"/>
      <c r="T120" s="27"/>
      <c r="U120" s="27"/>
    </row>
    <row r="121" spans="3:21" s="8" customFormat="1" hidden="1" x14ac:dyDescent="0.2">
      <c r="C121"/>
      <c r="F121" s="230"/>
      <c r="G121" s="230"/>
      <c r="H121" s="204">
        <f>SUM(F25:O25)</f>
        <v>0</v>
      </c>
      <c r="P121"/>
      <c r="Q121"/>
      <c r="R121" s="27"/>
      <c r="S121" s="27"/>
      <c r="T121" s="27"/>
      <c r="U121" s="27"/>
    </row>
    <row r="122" spans="3:21" s="8" customFormat="1" hidden="1" x14ac:dyDescent="0.2">
      <c r="C122"/>
      <c r="F122" s="230"/>
      <c r="G122" s="230"/>
      <c r="H122" s="204">
        <f>SUM(F26:O26)</f>
        <v>0</v>
      </c>
      <c r="P122"/>
      <c r="Q122"/>
      <c r="R122" s="27"/>
      <c r="S122" s="27"/>
      <c r="T122" s="27"/>
      <c r="U122" s="27"/>
    </row>
    <row r="123" spans="3:21" s="8" customFormat="1" hidden="1" x14ac:dyDescent="0.2">
      <c r="C123"/>
      <c r="P123"/>
      <c r="Q123"/>
      <c r="R123" s="27"/>
      <c r="S123" s="27"/>
      <c r="T123" s="27"/>
      <c r="U123" s="27"/>
    </row>
    <row r="124" spans="3:21" s="8" customFormat="1" x14ac:dyDescent="0.2">
      <c r="C124"/>
      <c r="P124"/>
      <c r="Q124"/>
      <c r="R124" s="27"/>
      <c r="S124" s="27"/>
      <c r="T124" s="27"/>
      <c r="U124" s="27"/>
    </row>
    <row r="125" spans="3:21" s="8" customFormat="1" x14ac:dyDescent="0.2">
      <c r="C125"/>
      <c r="P125"/>
      <c r="Q125"/>
      <c r="R125" s="27"/>
      <c r="S125" s="27"/>
      <c r="T125" s="27"/>
      <c r="U125" s="27"/>
    </row>
    <row r="126" spans="3:21" s="8" customFormat="1" x14ac:dyDescent="0.2">
      <c r="C126"/>
      <c r="D126"/>
      <c r="E126"/>
      <c r="F126"/>
      <c r="G126"/>
      <c r="H126"/>
      <c r="I126"/>
      <c r="J126"/>
      <c r="K126"/>
      <c r="L126"/>
      <c r="M126"/>
      <c r="N126"/>
      <c r="O126"/>
      <c r="P126"/>
      <c r="Q126"/>
      <c r="R126" s="27"/>
      <c r="S126" s="27"/>
      <c r="T126" s="27"/>
      <c r="U126" s="27"/>
    </row>
    <row r="127" spans="3:21" s="8" customFormat="1" x14ac:dyDescent="0.2">
      <c r="C127"/>
      <c r="D127"/>
      <c r="E127"/>
      <c r="F127"/>
      <c r="G127"/>
      <c r="H127"/>
      <c r="I127"/>
      <c r="J127"/>
      <c r="K127"/>
      <c r="L127"/>
      <c r="M127"/>
      <c r="N127"/>
      <c r="O127"/>
      <c r="P127"/>
      <c r="Q127"/>
      <c r="R127" s="27"/>
      <c r="S127" s="27"/>
      <c r="T127" s="27"/>
      <c r="U127" s="27"/>
    </row>
    <row r="128" spans="3:21" s="8" customFormat="1" x14ac:dyDescent="0.2">
      <c r="C128"/>
      <c r="D128"/>
      <c r="E128"/>
      <c r="F128"/>
      <c r="G128"/>
      <c r="H128"/>
      <c r="I128"/>
      <c r="J128"/>
      <c r="K128"/>
      <c r="L128"/>
      <c r="M128"/>
      <c r="N128"/>
      <c r="O128"/>
      <c r="P128"/>
      <c r="Q128"/>
      <c r="R128" s="27"/>
      <c r="S128" s="27"/>
      <c r="T128" s="27"/>
      <c r="U128" s="27"/>
    </row>
    <row r="129" spans="3:21" s="8" customFormat="1" x14ac:dyDescent="0.2">
      <c r="C129"/>
      <c r="D129"/>
      <c r="E129"/>
      <c r="F129"/>
      <c r="G129"/>
      <c r="H129"/>
      <c r="I129"/>
      <c r="J129"/>
      <c r="K129"/>
      <c r="L129"/>
      <c r="M129"/>
      <c r="N129"/>
      <c r="O129"/>
      <c r="P129"/>
      <c r="Q129"/>
      <c r="R129" s="27"/>
      <c r="S129" s="27"/>
      <c r="T129" s="27"/>
      <c r="U129" s="27"/>
    </row>
    <row r="130" spans="3:21" s="8" customFormat="1" x14ac:dyDescent="0.2">
      <c r="C130"/>
      <c r="D130"/>
      <c r="E130"/>
      <c r="F130"/>
      <c r="G130"/>
      <c r="H130"/>
      <c r="I130"/>
      <c r="J130"/>
      <c r="K130"/>
      <c r="L130"/>
      <c r="M130"/>
      <c r="N130"/>
      <c r="O130"/>
      <c r="P130"/>
      <c r="Q130"/>
      <c r="R130" s="27"/>
      <c r="S130" s="27"/>
      <c r="T130" s="27"/>
      <c r="U130" s="27"/>
    </row>
    <row r="131" spans="3:21" s="8" customFormat="1" x14ac:dyDescent="0.2">
      <c r="C131"/>
      <c r="D131"/>
      <c r="E131"/>
      <c r="F131"/>
      <c r="G131"/>
      <c r="H131"/>
      <c r="I131"/>
      <c r="J131"/>
      <c r="K131"/>
      <c r="L131"/>
      <c r="M131"/>
      <c r="N131"/>
      <c r="O131"/>
      <c r="P131"/>
      <c r="Q131"/>
      <c r="R131" s="27"/>
      <c r="S131" s="27"/>
      <c r="T131" s="27"/>
      <c r="U131" s="27"/>
    </row>
    <row r="132" spans="3:21" s="8" customFormat="1" x14ac:dyDescent="0.2">
      <c r="C132"/>
      <c r="D132"/>
      <c r="E132"/>
      <c r="F132"/>
      <c r="G132"/>
      <c r="H132"/>
      <c r="I132"/>
      <c r="J132"/>
      <c r="K132"/>
      <c r="L132"/>
      <c r="M132"/>
      <c r="N132"/>
      <c r="O132"/>
      <c r="P132"/>
      <c r="Q132"/>
      <c r="R132" s="27"/>
      <c r="S132" s="27"/>
      <c r="T132" s="27"/>
      <c r="U132" s="27"/>
    </row>
    <row r="133" spans="3:21" s="8" customFormat="1" x14ac:dyDescent="0.2">
      <c r="C133"/>
      <c r="D133"/>
      <c r="E133"/>
      <c r="F133"/>
      <c r="G133"/>
      <c r="H133"/>
      <c r="I133"/>
      <c r="J133"/>
      <c r="K133"/>
      <c r="L133"/>
      <c r="M133"/>
      <c r="N133"/>
      <c r="O133"/>
      <c r="P133"/>
      <c r="Q133"/>
      <c r="R133" s="27"/>
      <c r="S133" s="27"/>
      <c r="T133" s="27"/>
      <c r="U133" s="27"/>
    </row>
    <row r="134" spans="3:21" s="8" customFormat="1" x14ac:dyDescent="0.2">
      <c r="C134"/>
      <c r="D134"/>
      <c r="E134"/>
      <c r="F134"/>
      <c r="G134"/>
      <c r="H134"/>
      <c r="I134"/>
      <c r="J134"/>
      <c r="K134"/>
      <c r="L134"/>
      <c r="M134"/>
      <c r="N134"/>
      <c r="O134"/>
      <c r="P134"/>
      <c r="Q134"/>
      <c r="R134" s="27"/>
      <c r="S134" s="27"/>
      <c r="T134" s="27"/>
      <c r="U134" s="27"/>
    </row>
    <row r="135" spans="3:21" s="8" customFormat="1" x14ac:dyDescent="0.2">
      <c r="C135"/>
      <c r="D135"/>
      <c r="E135"/>
      <c r="F135"/>
      <c r="G135"/>
      <c r="H135"/>
      <c r="I135"/>
      <c r="J135"/>
      <c r="K135"/>
      <c r="L135"/>
      <c r="M135"/>
      <c r="N135"/>
      <c r="O135"/>
      <c r="P135"/>
      <c r="Q135"/>
      <c r="R135" s="27"/>
      <c r="S135" s="27"/>
      <c r="T135" s="27"/>
      <c r="U135" s="27"/>
    </row>
    <row r="136" spans="3:21" s="8" customFormat="1" x14ac:dyDescent="0.2">
      <c r="C136"/>
      <c r="D136"/>
      <c r="E136"/>
      <c r="F136"/>
      <c r="G136"/>
      <c r="H136"/>
      <c r="I136"/>
      <c r="J136"/>
      <c r="K136"/>
      <c r="L136"/>
      <c r="M136"/>
      <c r="N136"/>
      <c r="O136"/>
      <c r="P136"/>
      <c r="Q136"/>
      <c r="R136" s="27"/>
      <c r="S136" s="27"/>
      <c r="T136" s="27"/>
      <c r="U136" s="27"/>
    </row>
    <row r="137" spans="3:21" s="8" customFormat="1" x14ac:dyDescent="0.2">
      <c r="C137"/>
      <c r="D137"/>
      <c r="E137"/>
      <c r="F137"/>
      <c r="G137"/>
      <c r="H137"/>
      <c r="I137"/>
      <c r="J137"/>
      <c r="K137"/>
      <c r="L137"/>
      <c r="M137"/>
      <c r="N137"/>
      <c r="O137"/>
      <c r="P137"/>
      <c r="Q137"/>
      <c r="R137" s="27"/>
      <c r="S137" s="27"/>
      <c r="T137" s="27"/>
      <c r="U137" s="27"/>
    </row>
    <row r="138" spans="3:21" s="8" customFormat="1" x14ac:dyDescent="0.2">
      <c r="C138"/>
      <c r="D138"/>
      <c r="E138"/>
      <c r="F138"/>
      <c r="G138"/>
      <c r="H138"/>
      <c r="I138"/>
      <c r="J138"/>
      <c r="K138"/>
      <c r="L138"/>
      <c r="M138"/>
      <c r="N138"/>
      <c r="O138"/>
      <c r="P138"/>
      <c r="Q138"/>
      <c r="R138" s="27"/>
      <c r="S138" s="27"/>
      <c r="T138" s="27"/>
      <c r="U138" s="27"/>
    </row>
    <row r="139" spans="3:21" s="8" customFormat="1" x14ac:dyDescent="0.2">
      <c r="C139"/>
      <c r="D139"/>
      <c r="E139"/>
      <c r="F139"/>
      <c r="G139"/>
      <c r="H139"/>
      <c r="I139"/>
      <c r="J139"/>
      <c r="K139"/>
      <c r="L139"/>
      <c r="M139"/>
      <c r="N139"/>
      <c r="O139"/>
      <c r="P139"/>
      <c r="Q139"/>
      <c r="R139" s="27"/>
      <c r="S139" s="27"/>
      <c r="T139" s="27"/>
      <c r="U139" s="27"/>
    </row>
    <row r="140" spans="3:21" s="8" customFormat="1" x14ac:dyDescent="0.2">
      <c r="C140"/>
      <c r="D140"/>
      <c r="E140"/>
      <c r="F140"/>
      <c r="G140"/>
      <c r="H140"/>
      <c r="I140"/>
      <c r="J140"/>
      <c r="K140"/>
      <c r="L140"/>
      <c r="M140"/>
      <c r="N140"/>
      <c r="O140"/>
      <c r="P140"/>
      <c r="Q140"/>
      <c r="R140" s="27"/>
      <c r="S140" s="27"/>
      <c r="T140" s="27"/>
      <c r="U140" s="27"/>
    </row>
    <row r="141" spans="3:21" s="8" customFormat="1" x14ac:dyDescent="0.2">
      <c r="C141"/>
      <c r="D141"/>
      <c r="E141"/>
      <c r="F141"/>
      <c r="G141"/>
      <c r="H141"/>
      <c r="I141"/>
      <c r="J141"/>
      <c r="K141"/>
      <c r="L141"/>
      <c r="M141"/>
      <c r="N141"/>
      <c r="O141"/>
      <c r="P141"/>
      <c r="Q141"/>
      <c r="R141" s="27"/>
      <c r="S141" s="27"/>
      <c r="T141" s="27"/>
      <c r="U141" s="27"/>
    </row>
    <row r="142" spans="3:21" s="8" customFormat="1" x14ac:dyDescent="0.2">
      <c r="C142"/>
      <c r="D142"/>
      <c r="E142"/>
      <c r="F142"/>
      <c r="G142"/>
      <c r="H142"/>
      <c r="I142"/>
      <c r="J142"/>
      <c r="K142"/>
      <c r="L142"/>
      <c r="M142"/>
      <c r="N142"/>
      <c r="O142"/>
      <c r="P142"/>
      <c r="Q142"/>
      <c r="R142" s="27"/>
      <c r="S142" s="27"/>
      <c r="T142" s="27"/>
      <c r="U142" s="27"/>
    </row>
    <row r="143" spans="3:21" s="8" customFormat="1" ht="13.5" thickBot="1" x14ac:dyDescent="0.25">
      <c r="C143" s="56"/>
      <c r="D143" s="57"/>
      <c r="E143" s="57"/>
      <c r="F143" s="57"/>
      <c r="G143" s="57"/>
      <c r="H143" s="57"/>
      <c r="I143" s="57"/>
      <c r="J143" s="57"/>
      <c r="K143" s="57"/>
      <c r="L143" s="57"/>
      <c r="M143" s="57"/>
      <c r="N143" s="57"/>
      <c r="O143" s="58"/>
      <c r="R143"/>
      <c r="S143"/>
      <c r="T143"/>
    </row>
    <row r="144" spans="3:21" s="8" customFormat="1" ht="21" thickTop="1" x14ac:dyDescent="0.2">
      <c r="C144" s="59"/>
      <c r="D144" s="612" t="s">
        <v>49</v>
      </c>
      <c r="E144" s="613"/>
      <c r="F144" s="613"/>
      <c r="G144" s="613"/>
      <c r="H144" s="613"/>
      <c r="I144" s="613"/>
      <c r="J144" s="613"/>
      <c r="K144" s="613"/>
      <c r="L144" s="613"/>
      <c r="M144" s="613"/>
      <c r="N144" s="613"/>
      <c r="O144" s="15"/>
      <c r="R144"/>
      <c r="S144"/>
      <c r="T144"/>
    </row>
    <row r="145" spans="3:20" s="8" customFormat="1" ht="9.9499999999999993" customHeight="1" x14ac:dyDescent="0.2">
      <c r="C145" s="59"/>
      <c r="D145" s="10"/>
      <c r="E145" s="10"/>
      <c r="F145" s="10"/>
      <c r="G145" s="10"/>
      <c r="H145" s="10"/>
      <c r="I145" s="10"/>
      <c r="J145" s="10"/>
      <c r="K145" s="10"/>
      <c r="L145" s="10"/>
      <c r="M145" s="10"/>
      <c r="N145" s="10"/>
      <c r="O145" s="15"/>
      <c r="R145"/>
      <c r="S145"/>
      <c r="T145"/>
    </row>
    <row r="146" spans="3:20" s="8" customFormat="1" ht="17.25" x14ac:dyDescent="0.3">
      <c r="C146" s="60"/>
      <c r="D146" s="483" t="s">
        <v>124</v>
      </c>
      <c r="E146" s="124"/>
      <c r="F146" s="124"/>
      <c r="G146" s="124"/>
      <c r="H146" s="124"/>
      <c r="I146" s="124"/>
      <c r="J146" s="124"/>
      <c r="K146" s="124"/>
      <c r="L146" s="124"/>
      <c r="M146" s="124"/>
      <c r="N146" s="124"/>
      <c r="O146" s="61"/>
      <c r="R146"/>
      <c r="S146"/>
      <c r="T146"/>
    </row>
    <row r="147" spans="3:20" s="8" customFormat="1" ht="14.25" x14ac:dyDescent="0.25">
      <c r="C147" s="60"/>
      <c r="D147" s="125" t="s">
        <v>125</v>
      </c>
      <c r="E147" s="124"/>
      <c r="F147" s="124"/>
      <c r="G147" s="124"/>
      <c r="H147" s="124"/>
      <c r="I147" s="124"/>
      <c r="J147" s="124"/>
      <c r="K147" s="124"/>
      <c r="L147" s="124"/>
      <c r="M147" s="124"/>
      <c r="N147" s="124"/>
      <c r="O147" s="61"/>
      <c r="R147"/>
      <c r="S147"/>
      <c r="T147"/>
    </row>
    <row r="148" spans="3:20" ht="5.0999999999999996" customHeight="1" x14ac:dyDescent="0.3">
      <c r="C148" s="60"/>
      <c r="D148" s="126"/>
      <c r="E148" s="124"/>
      <c r="F148" s="124"/>
      <c r="G148" s="124"/>
      <c r="H148" s="124"/>
      <c r="I148" s="124"/>
      <c r="J148" s="124"/>
      <c r="K148" s="124"/>
      <c r="L148" s="124"/>
      <c r="M148" s="124"/>
      <c r="N148" s="124"/>
      <c r="O148" s="61"/>
    </row>
    <row r="149" spans="3:20" ht="20.100000000000001" customHeight="1" x14ac:dyDescent="0.3">
      <c r="C149" s="60"/>
      <c r="D149" s="126" t="s">
        <v>51</v>
      </c>
      <c r="E149" s="124"/>
      <c r="F149" s="124"/>
      <c r="G149" s="124"/>
      <c r="H149" s="124"/>
      <c r="I149" s="124"/>
      <c r="J149" s="124"/>
      <c r="K149" s="124"/>
      <c r="L149" s="124"/>
      <c r="M149" s="124"/>
      <c r="N149" s="124"/>
      <c r="O149" s="61"/>
    </row>
    <row r="150" spans="3:20" ht="15.95" customHeight="1" x14ac:dyDescent="0.25">
      <c r="C150" s="60"/>
      <c r="D150" s="387" t="s">
        <v>53</v>
      </c>
      <c r="E150" s="124"/>
      <c r="F150" s="124"/>
      <c r="G150" s="124"/>
      <c r="H150" s="124"/>
      <c r="I150" s="124"/>
      <c r="J150" s="124"/>
      <c r="K150" s="124"/>
      <c r="L150" s="124"/>
      <c r="M150" s="124"/>
      <c r="N150" s="124"/>
      <c r="O150" s="61"/>
    </row>
    <row r="151" spans="3:20" ht="14.25" x14ac:dyDescent="0.25">
      <c r="C151" s="60"/>
      <c r="D151" s="130" t="s">
        <v>127</v>
      </c>
      <c r="E151" s="124"/>
      <c r="F151" s="131" t="s">
        <v>126</v>
      </c>
      <c r="G151" s="124"/>
      <c r="H151" s="124"/>
      <c r="I151" s="124"/>
      <c r="J151" s="124"/>
      <c r="K151" s="124"/>
      <c r="L151" s="124"/>
      <c r="M151" s="124"/>
      <c r="N151" s="124"/>
      <c r="O151" s="61"/>
    </row>
    <row r="152" spans="3:20" ht="14.25" x14ac:dyDescent="0.25">
      <c r="C152" s="60"/>
      <c r="D152" s="130" t="s">
        <v>128</v>
      </c>
      <c r="E152" s="124"/>
      <c r="F152" s="131" t="s">
        <v>55</v>
      </c>
      <c r="G152" s="124"/>
      <c r="H152" s="124"/>
      <c r="I152" s="124"/>
      <c r="J152" s="124"/>
      <c r="K152" s="124"/>
      <c r="L152" s="124"/>
      <c r="M152" s="124"/>
      <c r="N152" s="124"/>
      <c r="O152" s="61"/>
    </row>
    <row r="153" spans="3:20" ht="14.25" x14ac:dyDescent="0.25">
      <c r="C153" s="60"/>
      <c r="D153" s="130" t="s">
        <v>129</v>
      </c>
      <c r="E153" s="124"/>
      <c r="F153" s="131" t="s">
        <v>56</v>
      </c>
      <c r="G153" s="124"/>
      <c r="H153" s="124"/>
      <c r="I153" s="124"/>
      <c r="J153" s="124"/>
      <c r="K153" s="124"/>
      <c r="L153" s="124"/>
      <c r="M153" s="124"/>
      <c r="N153" s="124"/>
      <c r="O153" s="61"/>
    </row>
    <row r="154" spans="3:20" ht="14.25" x14ac:dyDescent="0.25">
      <c r="C154" s="60"/>
      <c r="D154" s="130" t="s">
        <v>43</v>
      </c>
      <c r="E154" s="124"/>
      <c r="F154" s="131" t="s">
        <v>57</v>
      </c>
      <c r="G154" s="124"/>
      <c r="H154" s="124"/>
      <c r="I154" s="124"/>
      <c r="J154" s="124"/>
      <c r="K154" s="124"/>
      <c r="L154" s="124"/>
      <c r="M154" s="124"/>
      <c r="N154" s="124"/>
      <c r="O154" s="61"/>
    </row>
    <row r="155" spans="3:20" ht="14.25" x14ac:dyDescent="0.25">
      <c r="C155" s="62"/>
      <c r="D155" s="130" t="s">
        <v>42</v>
      </c>
      <c r="E155" s="17"/>
      <c r="F155" s="131" t="s">
        <v>58</v>
      </c>
      <c r="G155" s="17"/>
      <c r="H155" s="17"/>
      <c r="I155" s="17"/>
      <c r="J155" s="17"/>
      <c r="K155" s="17"/>
      <c r="L155" s="17"/>
      <c r="M155" s="17"/>
      <c r="N155" s="17"/>
      <c r="O155" s="63"/>
    </row>
    <row r="156" spans="3:20" ht="14.25" x14ac:dyDescent="0.25">
      <c r="C156" s="62"/>
      <c r="D156" s="130" t="s">
        <v>100</v>
      </c>
      <c r="E156" s="17"/>
      <c r="F156" s="164" t="s">
        <v>109</v>
      </c>
      <c r="G156" s="17"/>
      <c r="H156" s="17"/>
      <c r="I156" s="17"/>
      <c r="J156" s="17"/>
      <c r="K156" s="17"/>
      <c r="L156" s="17"/>
      <c r="M156" s="17"/>
      <c r="N156" s="17"/>
      <c r="O156" s="63"/>
    </row>
    <row r="157" spans="3:20" ht="14.25" x14ac:dyDescent="0.25">
      <c r="C157" s="62"/>
      <c r="D157" s="130"/>
      <c r="E157" s="17"/>
      <c r="F157" s="164" t="s">
        <v>110</v>
      </c>
      <c r="G157" s="17"/>
      <c r="H157" s="17"/>
      <c r="I157" s="17"/>
      <c r="J157" s="17"/>
      <c r="K157" s="17"/>
      <c r="L157" s="17"/>
      <c r="M157" s="17"/>
      <c r="N157" s="17"/>
      <c r="O157" s="63"/>
    </row>
    <row r="158" spans="3:20" ht="14.25" x14ac:dyDescent="0.25">
      <c r="C158" s="62"/>
      <c r="D158" s="17"/>
      <c r="E158" s="17"/>
      <c r="F158" s="17"/>
      <c r="G158" s="17"/>
      <c r="H158" s="17"/>
      <c r="I158" s="17"/>
      <c r="J158" s="17"/>
      <c r="K158" s="17"/>
      <c r="L158" s="17"/>
      <c r="M158" s="17"/>
      <c r="N158" s="17"/>
      <c r="O158" s="63"/>
    </row>
    <row r="159" spans="3:20" ht="14.25" x14ac:dyDescent="0.25">
      <c r="C159" s="62"/>
      <c r="D159" s="387" t="s">
        <v>59</v>
      </c>
      <c r="E159" s="17"/>
      <c r="F159" s="241" t="s">
        <v>130</v>
      </c>
      <c r="G159" s="17"/>
      <c r="H159" s="17"/>
      <c r="I159" s="17"/>
      <c r="J159" s="17"/>
      <c r="K159" s="17"/>
      <c r="L159" s="17"/>
      <c r="M159" s="17"/>
      <c r="N159" s="17"/>
      <c r="O159" s="63"/>
    </row>
    <row r="160" spans="3:20" ht="14.25" x14ac:dyDescent="0.25">
      <c r="C160" s="62"/>
      <c r="D160" s="130" t="s">
        <v>36</v>
      </c>
      <c r="E160" s="17"/>
      <c r="F160" s="17" t="s">
        <v>60</v>
      </c>
      <c r="G160" s="17"/>
      <c r="H160" s="17"/>
      <c r="I160" s="17"/>
      <c r="J160" s="17"/>
      <c r="K160" s="17"/>
      <c r="L160" s="17"/>
      <c r="M160" s="17"/>
      <c r="N160" s="17"/>
      <c r="O160" s="63"/>
    </row>
    <row r="161" spans="3:15" ht="14.25" x14ac:dyDescent="0.25">
      <c r="C161" s="62"/>
      <c r="D161" s="130" t="s">
        <v>38</v>
      </c>
      <c r="E161" s="17"/>
      <c r="F161" s="17" t="s">
        <v>131</v>
      </c>
      <c r="G161" s="17"/>
      <c r="H161" s="17"/>
      <c r="I161" s="17"/>
      <c r="J161" s="17"/>
      <c r="K161" s="17"/>
      <c r="L161" s="17"/>
      <c r="M161" s="17"/>
      <c r="N161" s="17"/>
      <c r="O161" s="63"/>
    </row>
    <row r="162" spans="3:15" ht="14.25" x14ac:dyDescent="0.25">
      <c r="C162" s="62"/>
      <c r="D162" s="130" t="s">
        <v>39</v>
      </c>
      <c r="E162" s="17"/>
      <c r="F162" s="17" t="s">
        <v>132</v>
      </c>
      <c r="G162" s="17"/>
      <c r="H162" s="17"/>
      <c r="I162" s="17"/>
      <c r="J162" s="17"/>
      <c r="K162" s="17"/>
      <c r="L162" s="17"/>
      <c r="M162" s="17"/>
      <c r="N162" s="17"/>
      <c r="O162" s="63"/>
    </row>
    <row r="163" spans="3:15" ht="14.25" x14ac:dyDescent="0.25">
      <c r="C163" s="62"/>
      <c r="D163" s="242"/>
      <c r="E163" s="242"/>
      <c r="F163" s="242" t="s">
        <v>133</v>
      </c>
      <c r="G163" s="242"/>
      <c r="H163" s="242"/>
      <c r="I163" s="242"/>
      <c r="J163" s="242"/>
      <c r="K163" s="242"/>
      <c r="L163" s="242"/>
      <c r="M163" s="242"/>
      <c r="N163" s="242"/>
      <c r="O163" s="63"/>
    </row>
    <row r="164" spans="3:15" ht="14.25" x14ac:dyDescent="0.25">
      <c r="C164" s="62"/>
      <c r="D164" s="130" t="s">
        <v>35</v>
      </c>
      <c r="E164" s="17"/>
      <c r="F164" s="17" t="s">
        <v>64</v>
      </c>
      <c r="G164" s="17"/>
      <c r="H164" s="17"/>
      <c r="I164" s="17"/>
      <c r="J164" s="17"/>
      <c r="K164" s="17"/>
      <c r="L164" s="17"/>
      <c r="M164" s="17"/>
      <c r="N164" s="17"/>
      <c r="O164" s="63"/>
    </row>
    <row r="165" spans="3:15" ht="14.25" x14ac:dyDescent="0.25">
      <c r="C165" s="62"/>
      <c r="D165" s="130" t="s">
        <v>34</v>
      </c>
      <c r="E165" s="17"/>
      <c r="F165" s="17" t="s">
        <v>65</v>
      </c>
      <c r="G165" s="17"/>
      <c r="H165" s="17"/>
      <c r="I165" s="17"/>
      <c r="J165" s="17"/>
      <c r="K165" s="17"/>
      <c r="L165" s="17"/>
      <c r="M165" s="17"/>
      <c r="N165" s="17"/>
      <c r="O165" s="63"/>
    </row>
    <row r="166" spans="3:15" ht="14.25" x14ac:dyDescent="0.25">
      <c r="C166" s="62"/>
      <c r="D166" s="130" t="s">
        <v>112</v>
      </c>
      <c r="E166" s="17"/>
      <c r="F166" s="17" t="s">
        <v>113</v>
      </c>
      <c r="G166" s="17"/>
      <c r="H166" s="17"/>
      <c r="I166" s="17"/>
      <c r="J166" s="17"/>
      <c r="K166" s="17"/>
      <c r="L166" s="17"/>
      <c r="M166" s="17"/>
      <c r="N166" s="17"/>
      <c r="O166" s="63"/>
    </row>
    <row r="167" spans="3:15" ht="14.25" x14ac:dyDescent="0.25">
      <c r="C167" s="62"/>
      <c r="D167" s="130"/>
      <c r="E167" s="17"/>
      <c r="F167" s="17"/>
      <c r="G167" s="17"/>
      <c r="H167" s="17"/>
      <c r="I167" s="17"/>
      <c r="J167" s="17"/>
      <c r="K167" s="17"/>
      <c r="L167" s="17"/>
      <c r="M167" s="17"/>
      <c r="N167" s="17"/>
      <c r="O167" s="63"/>
    </row>
    <row r="168" spans="3:15" ht="16.5" x14ac:dyDescent="0.3">
      <c r="C168" s="62"/>
      <c r="D168" s="126" t="s">
        <v>66</v>
      </c>
      <c r="E168" s="17"/>
      <c r="F168" s="17"/>
      <c r="G168" s="17"/>
      <c r="H168" s="17"/>
      <c r="I168" s="17"/>
      <c r="J168" s="17"/>
      <c r="K168" s="17"/>
      <c r="L168" s="17"/>
      <c r="M168" s="17"/>
      <c r="N168" s="17"/>
      <c r="O168" s="63"/>
    </row>
    <row r="169" spans="3:15" ht="18" customHeight="1" x14ac:dyDescent="0.25">
      <c r="C169" s="62"/>
      <c r="D169" s="131" t="s">
        <v>67</v>
      </c>
      <c r="E169" s="17"/>
      <c r="F169" s="17"/>
      <c r="G169" s="17"/>
      <c r="H169" s="17"/>
      <c r="I169" s="17"/>
      <c r="J169" s="17"/>
      <c r="K169" s="17"/>
      <c r="L169" s="17"/>
      <c r="M169" s="17"/>
      <c r="N169" s="17"/>
      <c r="O169" s="63"/>
    </row>
    <row r="170" spans="3:15" ht="14.25" x14ac:dyDescent="0.25">
      <c r="C170" s="62"/>
      <c r="D170" s="131" t="s">
        <v>68</v>
      </c>
      <c r="E170" s="17"/>
      <c r="F170" s="17"/>
      <c r="G170" s="17"/>
      <c r="H170" s="17"/>
      <c r="I170" s="17"/>
      <c r="J170" s="17"/>
      <c r="K170" s="17"/>
      <c r="L170" s="17"/>
      <c r="M170" s="17"/>
      <c r="N170" s="17"/>
      <c r="O170" s="63"/>
    </row>
    <row r="171" spans="3:15" ht="14.25" x14ac:dyDescent="0.25">
      <c r="C171" s="62"/>
      <c r="D171" s="164" t="s">
        <v>70</v>
      </c>
      <c r="E171" s="17"/>
      <c r="F171" s="17"/>
      <c r="G171" s="17"/>
      <c r="H171" s="17"/>
      <c r="I171" s="17"/>
      <c r="J171" s="17"/>
      <c r="K171" s="17"/>
      <c r="L171" s="17"/>
      <c r="M171" s="17"/>
      <c r="N171" s="17"/>
      <c r="O171" s="63"/>
    </row>
    <row r="172" spans="3:15" ht="14.25" x14ac:dyDescent="0.25">
      <c r="C172" s="62"/>
      <c r="D172" s="17"/>
      <c r="E172" s="17"/>
      <c r="F172" s="17"/>
      <c r="G172" s="17"/>
      <c r="H172" s="17"/>
      <c r="I172" s="17"/>
      <c r="J172" s="17"/>
      <c r="K172" s="17"/>
      <c r="L172" s="17"/>
      <c r="M172" s="17"/>
      <c r="N172" s="17"/>
      <c r="O172" s="63"/>
    </row>
    <row r="173" spans="3:15" ht="16.5" x14ac:dyDescent="0.3">
      <c r="C173" s="694" t="s">
        <v>98</v>
      </c>
      <c r="D173" s="695"/>
      <c r="E173" s="695"/>
      <c r="F173" s="695"/>
      <c r="G173" s="695"/>
      <c r="H173" s="695"/>
      <c r="I173" s="695"/>
      <c r="J173" s="695"/>
      <c r="K173" s="695"/>
      <c r="L173" s="695"/>
      <c r="M173" s="695"/>
      <c r="N173" s="695"/>
      <c r="O173" s="696"/>
    </row>
    <row r="174" spans="3:15" x14ac:dyDescent="0.2">
      <c r="C174" s="64"/>
      <c r="D174" s="65"/>
      <c r="E174" s="65"/>
      <c r="F174" s="65"/>
      <c r="G174" s="65"/>
      <c r="H174" s="65"/>
      <c r="I174" s="65"/>
      <c r="J174" s="65"/>
      <c r="K174" s="65"/>
      <c r="L174" s="65"/>
      <c r="M174" s="65"/>
      <c r="N174" s="65"/>
      <c r="O174" s="66"/>
    </row>
    <row r="175" spans="3:15" ht="13.5" thickBot="1" x14ac:dyDescent="0.25">
      <c r="C175" s="56"/>
      <c r="D175" s="141"/>
      <c r="E175" s="141"/>
      <c r="F175" s="141"/>
      <c r="G175" s="141"/>
      <c r="H175" s="141"/>
      <c r="I175" s="141"/>
      <c r="J175" s="141"/>
      <c r="K175" s="141"/>
      <c r="L175" s="141"/>
      <c r="M175" s="141"/>
      <c r="N175" s="141"/>
      <c r="O175" s="58"/>
    </row>
    <row r="176" spans="3:15" ht="21.75" thickTop="1" thickBot="1" x14ac:dyDescent="0.25">
      <c r="C176" s="59"/>
      <c r="D176" s="54" t="s">
        <v>71</v>
      </c>
      <c r="E176" s="122"/>
      <c r="F176" s="10"/>
      <c r="G176" s="10"/>
      <c r="H176" s="10"/>
      <c r="I176" s="10"/>
      <c r="J176" s="10"/>
      <c r="K176" s="10"/>
      <c r="L176" s="10"/>
      <c r="M176" s="10"/>
      <c r="N176" s="10"/>
      <c r="O176" s="15"/>
    </row>
    <row r="177" spans="2:25" ht="18" thickTop="1" x14ac:dyDescent="0.3">
      <c r="C177" s="59"/>
      <c r="D177" s="142"/>
      <c r="E177" s="142"/>
      <c r="F177" s="142"/>
      <c r="G177" s="142"/>
      <c r="H177" s="142"/>
      <c r="I177" s="142"/>
      <c r="J177" s="142"/>
      <c r="K177" s="142"/>
      <c r="L177" s="142"/>
      <c r="M177" s="142"/>
      <c r="N177" s="142"/>
      <c r="O177" s="15"/>
    </row>
    <row r="178" spans="2:25" x14ac:dyDescent="0.2">
      <c r="C178" s="59"/>
      <c r="D178" s="10"/>
      <c r="E178" s="10"/>
      <c r="F178" s="10"/>
      <c r="G178" s="10"/>
      <c r="H178" s="10"/>
      <c r="I178" s="10"/>
      <c r="J178" s="10"/>
      <c r="K178" s="10"/>
      <c r="L178" s="10"/>
      <c r="M178" s="10"/>
      <c r="N178" s="10"/>
      <c r="O178" s="15"/>
    </row>
    <row r="179" spans="2:25" x14ac:dyDescent="0.2">
      <c r="C179" s="59"/>
      <c r="D179" s="10"/>
      <c r="E179" s="10"/>
      <c r="F179" s="10"/>
      <c r="G179" s="10"/>
      <c r="H179" s="10"/>
      <c r="I179" s="10"/>
      <c r="J179" s="10"/>
      <c r="K179" s="10"/>
      <c r="L179" s="10"/>
      <c r="M179" s="10"/>
      <c r="N179" s="10"/>
      <c r="O179" s="15"/>
    </row>
    <row r="180" spans="2:25" x14ac:dyDescent="0.2">
      <c r="C180" s="59"/>
      <c r="D180" s="10"/>
      <c r="E180" s="10"/>
      <c r="F180" s="10"/>
      <c r="G180" s="10"/>
      <c r="H180" s="10"/>
      <c r="I180" s="10"/>
      <c r="J180" s="10"/>
      <c r="K180" s="10"/>
      <c r="L180" s="10"/>
      <c r="M180" s="10"/>
      <c r="N180" s="10"/>
      <c r="O180" s="15"/>
    </row>
    <row r="181" spans="2:25" x14ac:dyDescent="0.2">
      <c r="C181" s="59"/>
      <c r="D181" s="10"/>
      <c r="E181" s="10"/>
      <c r="F181" s="10"/>
      <c r="G181" s="10"/>
      <c r="H181" s="10"/>
      <c r="I181" s="10"/>
      <c r="J181" s="10"/>
      <c r="K181" s="10"/>
      <c r="L181" s="10"/>
      <c r="M181" s="10"/>
      <c r="N181" s="10"/>
      <c r="O181" s="15"/>
    </row>
    <row r="182" spans="2:25" x14ac:dyDescent="0.2">
      <c r="C182" s="59"/>
      <c r="D182" s="10"/>
      <c r="E182" s="10"/>
      <c r="F182" s="10"/>
      <c r="G182" s="10"/>
      <c r="H182" s="10"/>
      <c r="I182" s="10"/>
      <c r="J182" s="10"/>
      <c r="K182" s="10"/>
      <c r="L182" s="10"/>
      <c r="M182" s="10"/>
      <c r="N182" s="10"/>
      <c r="O182" s="15"/>
    </row>
    <row r="183" spans="2:25" x14ac:dyDescent="0.2">
      <c r="C183" s="59"/>
      <c r="D183" s="10"/>
      <c r="E183" s="10"/>
      <c r="F183" s="10"/>
      <c r="G183" s="10"/>
      <c r="H183" s="10"/>
      <c r="I183" s="10"/>
      <c r="J183" s="10"/>
      <c r="K183" s="10"/>
      <c r="L183" s="10"/>
      <c r="M183" s="10"/>
      <c r="N183" s="10"/>
      <c r="O183" s="15"/>
    </row>
    <row r="184" spans="2:25" x14ac:dyDescent="0.2">
      <c r="C184" s="59"/>
      <c r="D184" s="10"/>
      <c r="E184" s="10"/>
      <c r="F184" s="10"/>
      <c r="G184" s="10"/>
      <c r="H184" s="10"/>
      <c r="I184" s="10"/>
      <c r="J184" s="10"/>
      <c r="K184" s="10"/>
      <c r="L184" s="10"/>
      <c r="M184" s="10"/>
      <c r="N184" s="10"/>
      <c r="O184" s="15"/>
    </row>
    <row r="185" spans="2:25" x14ac:dyDescent="0.2">
      <c r="C185" s="59"/>
      <c r="D185" s="10"/>
      <c r="E185" s="10"/>
      <c r="F185" s="10"/>
      <c r="G185" s="10"/>
      <c r="H185" s="10"/>
      <c r="I185" s="10"/>
      <c r="J185" s="10"/>
      <c r="K185" s="10"/>
      <c r="L185" s="10"/>
      <c r="M185" s="10"/>
      <c r="N185" s="10"/>
      <c r="O185" s="15"/>
    </row>
    <row r="186" spans="2:25" s="167" customFormat="1" ht="23.25" customHeight="1" x14ac:dyDescent="0.2">
      <c r="B186" s="168"/>
      <c r="C186" s="697" t="s">
        <v>114</v>
      </c>
      <c r="D186" s="681"/>
      <c r="E186" s="681"/>
      <c r="F186" s="681"/>
      <c r="G186" s="681"/>
      <c r="H186" s="681"/>
      <c r="I186" s="681"/>
      <c r="J186" s="681"/>
      <c r="K186" s="681"/>
      <c r="L186" s="681"/>
      <c r="M186" s="681"/>
      <c r="N186" s="681"/>
      <c r="O186" s="698"/>
      <c r="U186" s="168"/>
      <c r="V186" s="168"/>
      <c r="W186" s="168"/>
      <c r="X186" s="168"/>
      <c r="Y186" s="168"/>
    </row>
    <row r="187" spans="2:25" ht="17.25" x14ac:dyDescent="0.3">
      <c r="C187" s="59"/>
      <c r="D187" s="386"/>
      <c r="E187" s="386"/>
      <c r="F187" s="386"/>
      <c r="G187" s="386"/>
      <c r="H187" s="386"/>
      <c r="I187" s="386"/>
      <c r="J187" s="386"/>
      <c r="K187" s="386"/>
      <c r="L187" s="386"/>
      <c r="M187" s="386"/>
      <c r="N187" s="386"/>
      <c r="O187" s="15"/>
    </row>
    <row r="188" spans="2:25" x14ac:dyDescent="0.2">
      <c r="C188" s="143"/>
      <c r="D188" s="65"/>
      <c r="E188" s="65"/>
      <c r="F188" s="65"/>
      <c r="G188" s="65"/>
      <c r="H188" s="65"/>
      <c r="I188" s="65"/>
      <c r="J188" s="65"/>
      <c r="K188" s="65"/>
      <c r="L188" s="65"/>
      <c r="M188" s="65"/>
      <c r="N188" s="65"/>
      <c r="O188" s="144"/>
    </row>
  </sheetData>
  <sheetProtection password="CF58" sheet="1" scenarios="1"/>
  <mergeCells count="14">
    <mergeCell ref="C186:O186"/>
    <mergeCell ref="D2:K2"/>
    <mergeCell ref="D35:E35"/>
    <mergeCell ref="F35:G35"/>
    <mergeCell ref="D31:E31"/>
    <mergeCell ref="F31:G31"/>
    <mergeCell ref="D32:E32"/>
    <mergeCell ref="F32:G32"/>
    <mergeCell ref="D30:H30"/>
    <mergeCell ref="D33:E33"/>
    <mergeCell ref="F33:G33"/>
    <mergeCell ref="D34:E34"/>
    <mergeCell ref="F34:G34"/>
    <mergeCell ref="C173:O173"/>
  </mergeCells>
  <conditionalFormatting sqref="F16:O17">
    <cfRule type="cellIs" dxfId="3" priority="12" operator="equal">
      <formula>"NO"</formula>
    </cfRule>
  </conditionalFormatting>
  <conditionalFormatting sqref="F35:G35">
    <cfRule type="cellIs" dxfId="2" priority="11" operator="lessThan">
      <formula>0</formula>
    </cfRule>
  </conditionalFormatting>
  <conditionalFormatting sqref="F13">
    <cfRule type="cellIs" dxfId="1" priority="10" operator="equal">
      <formula>F118</formula>
    </cfRule>
  </conditionalFormatting>
  <dataValidations count="2">
    <dataValidation type="list" allowBlank="1" showInputMessage="1" showErrorMessage="1" sqref="F13">
      <formula1>CONSINIVA</formula1>
    </dataValidation>
    <dataValidation type="list" allowBlank="1" showInputMessage="1" showErrorMessage="1" sqref="F16:O17">
      <formula1>LISTASINO</formula1>
    </dataValidation>
  </dataValidations>
  <printOptions horizontalCentered="1" verticalCentered="1"/>
  <pageMargins left="0.70866141732283472" right="0.70866141732283472" top="0.74803149606299213" bottom="0.74803149606299213" header="0.31496062992125984" footer="0.31496062992125984"/>
  <pageSetup paperSize="9" scale="69" orientation="landscape" r:id="rId1"/>
  <ignoredErrors>
    <ignoredError sqref="F26:O26" formula="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V361"/>
  <sheetViews>
    <sheetView showGridLines="0" showRowColHeaders="0" zoomScaleNormal="100" workbookViewId="0">
      <pane xSplit="12" ySplit="2" topLeftCell="M3" activePane="bottomRight" state="frozen"/>
      <selection pane="topRight" activeCell="M1" sqref="M1"/>
      <selection pane="bottomLeft" activeCell="A3" sqref="A3"/>
      <selection pane="bottomRight" activeCell="A3" sqref="A3:A52"/>
    </sheetView>
  </sheetViews>
  <sheetFormatPr baseColWidth="10" defaultRowHeight="12.75" x14ac:dyDescent="0.2"/>
  <cols>
    <col min="1" max="1" width="11.42578125" hidden="1" customWidth="1"/>
    <col min="2" max="2" width="1.42578125" style="8" customWidth="1"/>
    <col min="3" max="3" width="2.42578125" customWidth="1"/>
    <col min="4" max="11" width="13.42578125" customWidth="1"/>
    <col min="12" max="12" width="3.42578125" customWidth="1"/>
    <col min="13" max="16" width="12.28515625" customWidth="1"/>
    <col min="17" max="17" width="2.42578125" customWidth="1"/>
    <col min="18" max="22" width="11.42578125" style="8"/>
  </cols>
  <sheetData>
    <row r="1" spans="2:21" s="8" customFormat="1" ht="5.0999999999999996" customHeight="1" thickBot="1" x14ac:dyDescent="0.25">
      <c r="B1" s="7"/>
      <c r="C1" s="7"/>
      <c r="D1" s="7"/>
      <c r="E1" s="7"/>
      <c r="F1" s="7"/>
      <c r="G1" s="7"/>
      <c r="H1" s="7"/>
      <c r="I1" s="7"/>
      <c r="J1" s="7"/>
      <c r="K1" s="7"/>
      <c r="L1" s="7"/>
      <c r="M1" s="7"/>
      <c r="N1" s="7"/>
      <c r="O1" s="7"/>
      <c r="P1" s="7"/>
      <c r="Q1" s="7"/>
      <c r="R1" s="7"/>
      <c r="S1" s="7"/>
      <c r="T1" s="7"/>
      <c r="U1" s="7"/>
    </row>
    <row r="2" spans="2:21" ht="27.75" customHeight="1" thickTop="1" thickBot="1" x14ac:dyDescent="0.25">
      <c r="B2" s="7"/>
      <c r="C2" s="1"/>
      <c r="D2" s="664" t="s">
        <v>271</v>
      </c>
      <c r="E2" s="664"/>
      <c r="F2" s="664"/>
      <c r="G2" s="664"/>
      <c r="H2" s="664"/>
      <c r="I2" s="664"/>
      <c r="J2" s="664"/>
      <c r="K2" s="664"/>
      <c r="L2" s="2"/>
      <c r="M2" s="12"/>
      <c r="N2" s="12"/>
      <c r="O2" s="12"/>
      <c r="P2" s="12"/>
      <c r="Q2" s="12"/>
      <c r="R2" s="12"/>
      <c r="S2" s="7"/>
      <c r="T2" s="7"/>
      <c r="U2" s="7"/>
    </row>
    <row r="3" spans="2:21" ht="12.75" customHeight="1" thickTop="1" x14ac:dyDescent="0.2">
      <c r="B3" s="7"/>
      <c r="C3" s="13"/>
      <c r="D3" s="16"/>
      <c r="E3" s="16"/>
      <c r="F3" s="16"/>
      <c r="G3" s="16"/>
      <c r="H3" s="16"/>
      <c r="I3" s="16"/>
      <c r="J3" s="16"/>
      <c r="K3" s="16"/>
      <c r="L3" s="15"/>
      <c r="M3" s="12"/>
      <c r="N3" s="12"/>
      <c r="O3" s="12"/>
      <c r="P3" s="12"/>
      <c r="Q3" s="27"/>
      <c r="R3" s="12"/>
      <c r="S3" s="7"/>
      <c r="T3" s="7"/>
      <c r="U3" s="7"/>
    </row>
    <row r="4" spans="2:21" s="8" customFormat="1" ht="39" customHeight="1" x14ac:dyDescent="0.6">
      <c r="B4" s="7"/>
      <c r="C4" s="14"/>
      <c r="D4" s="281"/>
      <c r="E4" s="295" t="s">
        <v>151</v>
      </c>
      <c r="F4" s="279"/>
      <c r="G4" s="280"/>
      <c r="H4" s="280"/>
      <c r="I4" s="280"/>
      <c r="J4" s="280"/>
      <c r="K4" s="282"/>
      <c r="L4" s="15"/>
      <c r="M4" s="12"/>
      <c r="N4" s="12"/>
      <c r="O4" s="12"/>
      <c r="P4" s="12"/>
      <c r="Q4" s="27"/>
      <c r="R4" s="12"/>
      <c r="S4" s="7"/>
      <c r="T4" s="7"/>
      <c r="U4" s="7"/>
    </row>
    <row r="5" spans="2:21" s="8" customFormat="1" ht="21.75" customHeight="1" x14ac:dyDescent="0.3">
      <c r="B5" s="7"/>
      <c r="C5" s="14"/>
      <c r="D5" s="283"/>
      <c r="E5" s="292" t="s">
        <v>145</v>
      </c>
      <c r="F5" s="122"/>
      <c r="G5" s="122"/>
      <c r="H5" s="122"/>
      <c r="I5" s="122"/>
      <c r="J5" s="122"/>
      <c r="K5" s="285"/>
      <c r="L5" s="15"/>
      <c r="M5" s="12"/>
      <c r="N5" s="12"/>
      <c r="O5" s="12"/>
      <c r="P5" s="12"/>
      <c r="Q5" s="27"/>
      <c r="R5" s="12"/>
      <c r="S5" s="7"/>
      <c r="T5" s="7"/>
      <c r="U5" s="7"/>
    </row>
    <row r="6" spans="2:21" s="8" customFormat="1" ht="16.5" x14ac:dyDescent="0.3">
      <c r="B6" s="7"/>
      <c r="C6" s="14"/>
      <c r="D6" s="286"/>
      <c r="E6" s="284" t="s">
        <v>146</v>
      </c>
      <c r="F6" s="284"/>
      <c r="G6" s="122"/>
      <c r="H6" s="122"/>
      <c r="I6" s="122"/>
      <c r="J6" s="122"/>
      <c r="K6" s="285"/>
      <c r="L6" s="15"/>
      <c r="M6" s="12"/>
      <c r="N6" s="12"/>
      <c r="O6" s="12"/>
      <c r="P6" s="12"/>
      <c r="Q6" s="27"/>
      <c r="R6" s="12"/>
      <c r="S6" s="7"/>
      <c r="T6" s="7"/>
      <c r="U6" s="7"/>
    </row>
    <row r="7" spans="2:21" s="8" customFormat="1" ht="5.0999999999999996" customHeight="1" x14ac:dyDescent="0.2">
      <c r="B7" s="7"/>
      <c r="C7" s="14"/>
      <c r="D7" s="283"/>
      <c r="E7" s="122"/>
      <c r="F7" s="122"/>
      <c r="G7" s="122"/>
      <c r="H7" s="122"/>
      <c r="I7" s="122"/>
      <c r="J7" s="122"/>
      <c r="K7" s="285"/>
      <c r="L7" s="15"/>
      <c r="M7" s="12"/>
      <c r="N7" s="12"/>
      <c r="O7" s="12"/>
      <c r="P7" s="12"/>
      <c r="Q7" s="27"/>
      <c r="R7" s="12"/>
      <c r="S7" s="7"/>
      <c r="T7" s="7"/>
      <c r="U7" s="7"/>
    </row>
    <row r="8" spans="2:21" s="8" customFormat="1" ht="17.25" x14ac:dyDescent="0.3">
      <c r="B8" s="7"/>
      <c r="C8" s="14"/>
      <c r="D8" s="283"/>
      <c r="E8" s="294" t="s">
        <v>274</v>
      </c>
      <c r="F8" s="287"/>
      <c r="G8" s="288"/>
      <c r="H8" s="288"/>
      <c r="I8" s="288"/>
      <c r="J8" s="288"/>
      <c r="K8" s="285"/>
      <c r="L8" s="15"/>
      <c r="M8" s="12"/>
      <c r="N8" s="12"/>
      <c r="O8" s="12"/>
      <c r="P8" s="12"/>
      <c r="Q8" s="27"/>
      <c r="R8" s="12"/>
      <c r="S8" s="7"/>
      <c r="T8" s="7"/>
      <c r="U8" s="7"/>
    </row>
    <row r="9" spans="2:21" s="8" customFormat="1" ht="14.1" customHeight="1" x14ac:dyDescent="0.25">
      <c r="B9" s="7"/>
      <c r="C9" s="14"/>
      <c r="D9" s="283"/>
      <c r="E9" s="293" t="s">
        <v>275</v>
      </c>
      <c r="F9" s="287"/>
      <c r="G9" s="288"/>
      <c r="H9" s="288"/>
      <c r="I9" s="288"/>
      <c r="J9" s="288"/>
      <c r="K9" s="285"/>
      <c r="L9" s="15"/>
      <c r="M9" s="12"/>
      <c r="N9" s="12"/>
      <c r="O9" s="12"/>
      <c r="P9" s="12"/>
      <c r="Q9" s="27"/>
      <c r="R9" s="12"/>
      <c r="S9" s="7"/>
      <c r="T9" s="7"/>
      <c r="U9" s="7"/>
    </row>
    <row r="10" spans="2:21" s="8" customFormat="1" ht="17.25" x14ac:dyDescent="0.3">
      <c r="B10" s="7"/>
      <c r="C10" s="14"/>
      <c r="D10" s="283"/>
      <c r="E10" s="294" t="s">
        <v>277</v>
      </c>
      <c r="F10" s="287"/>
      <c r="G10" s="288"/>
      <c r="H10" s="288"/>
      <c r="I10" s="288"/>
      <c r="J10" s="288"/>
      <c r="K10" s="285"/>
      <c r="L10" s="15"/>
      <c r="M10" s="12"/>
      <c r="N10" s="12"/>
      <c r="O10" s="12"/>
      <c r="P10" s="12"/>
      <c r="Q10" s="27"/>
      <c r="R10" s="12"/>
      <c r="S10" s="7"/>
      <c r="T10" s="7"/>
      <c r="U10" s="7"/>
    </row>
    <row r="11" spans="2:21" s="8" customFormat="1" ht="14.1" customHeight="1" x14ac:dyDescent="0.25">
      <c r="B11" s="7"/>
      <c r="C11" s="14"/>
      <c r="D11" s="283"/>
      <c r="E11" s="293" t="s">
        <v>278</v>
      </c>
      <c r="F11" s="287"/>
      <c r="G11" s="288"/>
      <c r="H11" s="288"/>
      <c r="I11" s="288"/>
      <c r="J11" s="288"/>
      <c r="K11" s="285"/>
      <c r="L11" s="15"/>
      <c r="M11" s="12"/>
      <c r="N11" s="12"/>
      <c r="O11" s="12"/>
      <c r="P11" s="12"/>
      <c r="Q11" s="27"/>
      <c r="R11" s="12"/>
      <c r="S11" s="7"/>
      <c r="T11" s="7"/>
      <c r="U11" s="7"/>
    </row>
    <row r="12" spans="2:21" s="8" customFormat="1" ht="17.25" x14ac:dyDescent="0.3">
      <c r="B12" s="7"/>
      <c r="C12" s="14"/>
      <c r="D12" s="283"/>
      <c r="E12" s="294" t="s">
        <v>279</v>
      </c>
      <c r="F12" s="287"/>
      <c r="G12" s="288"/>
      <c r="H12" s="288"/>
      <c r="I12" s="288"/>
      <c r="J12" s="288"/>
      <c r="K12" s="285"/>
      <c r="L12" s="15"/>
      <c r="M12" s="12"/>
      <c r="N12" s="12"/>
      <c r="O12" s="12"/>
      <c r="P12" s="12"/>
      <c r="Q12" s="27"/>
      <c r="R12" s="12"/>
      <c r="S12" s="7"/>
      <c r="T12" s="7"/>
      <c r="U12" s="7"/>
    </row>
    <row r="13" spans="2:21" s="8" customFormat="1" ht="14.25" x14ac:dyDescent="0.25">
      <c r="B13" s="7"/>
      <c r="C13" s="14"/>
      <c r="D13" s="283"/>
      <c r="E13" s="293" t="s">
        <v>332</v>
      </c>
      <c r="F13" s="287"/>
      <c r="G13" s="288"/>
      <c r="H13" s="288"/>
      <c r="I13" s="288"/>
      <c r="J13" s="288"/>
      <c r="K13" s="285"/>
      <c r="L13" s="15"/>
      <c r="M13" s="12"/>
      <c r="N13" s="12"/>
      <c r="O13" s="12"/>
      <c r="P13" s="12"/>
      <c r="Q13" s="27"/>
      <c r="R13" s="12"/>
      <c r="S13" s="7"/>
      <c r="T13" s="7"/>
      <c r="U13" s="7"/>
    </row>
    <row r="14" spans="2:21" s="8" customFormat="1" ht="17.25" x14ac:dyDescent="0.3">
      <c r="B14" s="7"/>
      <c r="C14" s="14"/>
      <c r="D14" s="283"/>
      <c r="E14" s="294" t="s">
        <v>280</v>
      </c>
      <c r="F14" s="287"/>
      <c r="G14" s="288"/>
      <c r="H14" s="288"/>
      <c r="I14" s="288"/>
      <c r="J14" s="288"/>
      <c r="K14" s="285"/>
      <c r="L14" s="15"/>
      <c r="M14" s="12"/>
      <c r="N14" s="12"/>
      <c r="O14" s="12"/>
      <c r="P14" s="12"/>
      <c r="Q14" s="27"/>
      <c r="R14" s="12"/>
      <c r="S14" s="7"/>
      <c r="T14" s="7"/>
      <c r="U14" s="7"/>
    </row>
    <row r="15" spans="2:21" s="8" customFormat="1" ht="14.25" x14ac:dyDescent="0.25">
      <c r="B15" s="7"/>
      <c r="C15" s="14"/>
      <c r="D15" s="283"/>
      <c r="E15" s="293" t="s">
        <v>281</v>
      </c>
      <c r="F15" s="287"/>
      <c r="G15" s="288"/>
      <c r="H15" s="288"/>
      <c r="I15" s="288"/>
      <c r="J15" s="288"/>
      <c r="K15" s="285"/>
      <c r="L15" s="15"/>
      <c r="M15" s="12"/>
      <c r="N15" s="12"/>
      <c r="O15" s="12"/>
      <c r="P15" s="12"/>
      <c r="Q15" s="27"/>
      <c r="R15" s="12"/>
      <c r="S15" s="7"/>
      <c r="T15" s="7"/>
      <c r="U15" s="7"/>
    </row>
    <row r="16" spans="2:21" s="8" customFormat="1" ht="17.25" x14ac:dyDescent="0.3">
      <c r="B16" s="7"/>
      <c r="C16" s="14"/>
      <c r="D16" s="283"/>
      <c r="E16" s="294" t="s">
        <v>285</v>
      </c>
      <c r="F16" s="287"/>
      <c r="G16" s="288"/>
      <c r="H16" s="288"/>
      <c r="I16" s="288"/>
      <c r="J16" s="288"/>
      <c r="K16" s="285"/>
      <c r="L16" s="15"/>
      <c r="M16" s="12"/>
      <c r="N16" s="12"/>
      <c r="O16" s="12"/>
      <c r="P16" s="12"/>
      <c r="Q16" s="27"/>
      <c r="R16" s="12"/>
      <c r="S16" s="7"/>
      <c r="T16" s="7"/>
      <c r="U16" s="7"/>
    </row>
    <row r="17" spans="2:21" s="8" customFormat="1" ht="14.25" x14ac:dyDescent="0.25">
      <c r="B17" s="7"/>
      <c r="C17" s="14"/>
      <c r="D17" s="283"/>
      <c r="E17" s="293" t="s">
        <v>286</v>
      </c>
      <c r="F17" s="287"/>
      <c r="G17" s="288"/>
      <c r="H17" s="288"/>
      <c r="I17" s="288"/>
      <c r="J17" s="288"/>
      <c r="K17" s="285"/>
      <c r="L17" s="15"/>
      <c r="M17" s="12"/>
      <c r="N17" s="12"/>
      <c r="O17" s="12"/>
      <c r="P17" s="12"/>
      <c r="Q17" s="27"/>
      <c r="R17" s="12"/>
      <c r="S17" s="7"/>
      <c r="T17" s="7"/>
      <c r="U17" s="7"/>
    </row>
    <row r="18" spans="2:21" s="8" customFormat="1" ht="5.0999999999999996" customHeight="1" x14ac:dyDescent="0.25">
      <c r="B18" s="7"/>
      <c r="C18" s="14"/>
      <c r="D18" s="283"/>
      <c r="E18" s="287"/>
      <c r="F18" s="287"/>
      <c r="G18" s="288"/>
      <c r="H18" s="288"/>
      <c r="I18" s="288"/>
      <c r="J18" s="288"/>
      <c r="K18" s="285"/>
      <c r="L18" s="15"/>
      <c r="M18" s="12"/>
      <c r="N18" s="12"/>
      <c r="O18" s="12"/>
      <c r="P18" s="12"/>
      <c r="Q18" s="27"/>
      <c r="R18" s="12"/>
      <c r="S18" s="7"/>
      <c r="T18" s="7"/>
      <c r="U18" s="7"/>
    </row>
    <row r="19" spans="2:21" s="8" customFormat="1" ht="16.5" x14ac:dyDescent="0.3">
      <c r="B19" s="7"/>
      <c r="C19" s="14"/>
      <c r="D19" s="283"/>
      <c r="E19" s="292" t="s">
        <v>149</v>
      </c>
      <c r="F19" s="287"/>
      <c r="G19" s="288"/>
      <c r="H19" s="288"/>
      <c r="I19" s="288"/>
      <c r="J19" s="288"/>
      <c r="K19" s="285"/>
      <c r="L19" s="15"/>
      <c r="M19" s="12"/>
      <c r="N19" s="12"/>
      <c r="O19" s="12"/>
      <c r="P19" s="12"/>
      <c r="Q19" s="27"/>
      <c r="R19" s="12"/>
      <c r="S19" s="7"/>
      <c r="T19" s="7"/>
      <c r="U19" s="7"/>
    </row>
    <row r="20" spans="2:21" s="8" customFormat="1" ht="14.25" x14ac:dyDescent="0.25">
      <c r="B20" s="7"/>
      <c r="C20" s="14"/>
      <c r="D20" s="283"/>
      <c r="E20" s="296" t="s">
        <v>150</v>
      </c>
      <c r="F20" s="287"/>
      <c r="G20" s="288"/>
      <c r="H20" s="288"/>
      <c r="I20" s="288"/>
      <c r="J20" s="288"/>
      <c r="K20" s="285"/>
      <c r="L20" s="15"/>
      <c r="M20" s="12"/>
      <c r="N20" s="12"/>
      <c r="O20" s="12"/>
      <c r="P20" s="12"/>
      <c r="Q20" s="27"/>
      <c r="R20" s="12"/>
      <c r="S20" s="7"/>
      <c r="T20" s="7"/>
      <c r="U20" s="7"/>
    </row>
    <row r="21" spans="2:21" s="8" customFormat="1" ht="14.25" x14ac:dyDescent="0.25">
      <c r="B21" s="7"/>
      <c r="C21" s="14"/>
      <c r="D21" s="283"/>
      <c r="E21" s="296" t="s">
        <v>67</v>
      </c>
      <c r="F21" s="287"/>
      <c r="G21" s="288"/>
      <c r="H21" s="288"/>
      <c r="I21" s="288"/>
      <c r="J21" s="288"/>
      <c r="K21" s="285"/>
      <c r="L21" s="15"/>
      <c r="M21" s="12"/>
      <c r="N21" s="12"/>
      <c r="O21" s="12"/>
      <c r="P21" s="12"/>
      <c r="Q21" s="27"/>
      <c r="R21" s="12"/>
      <c r="S21" s="7"/>
      <c r="T21" s="7"/>
      <c r="U21" s="7"/>
    </row>
    <row r="22" spans="2:21" s="8" customFormat="1" ht="14.25" x14ac:dyDescent="0.25">
      <c r="B22" s="7"/>
      <c r="C22" s="14"/>
      <c r="D22" s="283"/>
      <c r="E22" s="296" t="s">
        <v>331</v>
      </c>
      <c r="F22" s="287"/>
      <c r="G22" s="288"/>
      <c r="H22" s="288"/>
      <c r="I22" s="288"/>
      <c r="J22" s="288"/>
      <c r="K22" s="285"/>
      <c r="L22" s="15"/>
      <c r="M22" s="12"/>
      <c r="N22" s="12"/>
      <c r="O22" s="12"/>
      <c r="P22" s="12"/>
      <c r="Q22" s="27"/>
      <c r="R22" s="12"/>
      <c r="S22" s="7"/>
      <c r="T22" s="7"/>
      <c r="U22" s="7"/>
    </row>
    <row r="23" spans="2:21" s="8" customFormat="1" ht="14.25" x14ac:dyDescent="0.25">
      <c r="B23" s="7"/>
      <c r="C23" s="14"/>
      <c r="D23" s="283"/>
      <c r="E23" s="296" t="s">
        <v>70</v>
      </c>
      <c r="F23" s="287"/>
      <c r="G23" s="288"/>
      <c r="H23" s="288"/>
      <c r="I23" s="288"/>
      <c r="J23" s="288"/>
      <c r="K23" s="285"/>
      <c r="L23" s="15"/>
      <c r="M23" s="12"/>
      <c r="N23" s="12"/>
      <c r="O23" s="12"/>
      <c r="P23" s="12"/>
      <c r="Q23" s="27"/>
      <c r="R23" s="12"/>
      <c r="S23" s="7"/>
      <c r="T23" s="7"/>
      <c r="U23" s="7"/>
    </row>
    <row r="24" spans="2:21" s="8" customFormat="1" ht="14.25" x14ac:dyDescent="0.25">
      <c r="B24" s="7"/>
      <c r="C24" s="14"/>
      <c r="D24" s="289"/>
      <c r="E24" s="290"/>
      <c r="F24" s="290"/>
      <c r="G24" s="290"/>
      <c r="H24" s="290"/>
      <c r="I24" s="290"/>
      <c r="J24" s="290"/>
      <c r="K24" s="291"/>
      <c r="L24" s="15"/>
      <c r="M24" s="12"/>
      <c r="N24" s="12"/>
      <c r="O24" s="12"/>
      <c r="P24" s="12"/>
      <c r="Q24" s="27"/>
      <c r="R24" s="12"/>
      <c r="S24" s="7"/>
      <c r="T24" s="7"/>
      <c r="U24" s="7"/>
    </row>
    <row r="25" spans="2:21" s="8" customFormat="1" x14ac:dyDescent="0.2">
      <c r="B25" s="7"/>
      <c r="C25" s="20"/>
      <c r="D25" s="21"/>
      <c r="E25" s="21"/>
      <c r="F25" s="21"/>
      <c r="G25" s="21"/>
      <c r="H25" s="21"/>
      <c r="I25" s="21"/>
      <c r="J25" s="21"/>
      <c r="K25" s="21"/>
      <c r="L25" s="22"/>
      <c r="M25" s="12"/>
      <c r="N25" s="12"/>
      <c r="O25" s="12"/>
      <c r="P25" s="12"/>
      <c r="Q25" s="27"/>
      <c r="R25" s="12"/>
      <c r="S25" s="7"/>
      <c r="T25" s="7"/>
      <c r="U25" s="7"/>
    </row>
    <row r="26" spans="2:21" s="8" customFormat="1" x14ac:dyDescent="0.2">
      <c r="C26"/>
      <c r="D26"/>
      <c r="E26"/>
      <c r="F26"/>
      <c r="G26"/>
      <c r="H26"/>
      <c r="I26"/>
      <c r="J26"/>
      <c r="K26"/>
      <c r="L26"/>
      <c r="M26" s="27"/>
      <c r="N26" s="27"/>
      <c r="O26" s="27"/>
      <c r="P26" s="27"/>
      <c r="Q26" s="27"/>
      <c r="R26" s="27"/>
    </row>
    <row r="27" spans="2:21" s="8" customFormat="1" x14ac:dyDescent="0.2">
      <c r="C27"/>
      <c r="D27"/>
      <c r="E27"/>
      <c r="F27"/>
      <c r="G27"/>
      <c r="H27"/>
      <c r="I27"/>
      <c r="J27"/>
      <c r="K27"/>
      <c r="L27"/>
      <c r="M27" s="27"/>
      <c r="N27" s="27"/>
      <c r="O27" s="27"/>
      <c r="P27" s="27"/>
      <c r="Q27" s="27"/>
      <c r="R27" s="27"/>
    </row>
    <row r="28" spans="2:21" s="8" customFormat="1" x14ac:dyDescent="0.2">
      <c r="C28"/>
      <c r="D28"/>
      <c r="E28"/>
      <c r="F28"/>
      <c r="G28"/>
      <c r="H28"/>
      <c r="I28"/>
      <c r="J28"/>
      <c r="K28"/>
      <c r="L28"/>
      <c r="M28" s="27"/>
      <c r="N28" s="27"/>
      <c r="O28" s="27"/>
      <c r="P28" s="27"/>
      <c r="Q28" s="27"/>
      <c r="R28" s="27"/>
    </row>
    <row r="29" spans="2:21" s="8" customFormat="1" x14ac:dyDescent="0.2">
      <c r="C29"/>
      <c r="D29"/>
      <c r="E29"/>
      <c r="F29"/>
      <c r="G29"/>
      <c r="H29"/>
      <c r="I29"/>
      <c r="J29"/>
      <c r="K29"/>
      <c r="L29"/>
      <c r="M29" s="27"/>
      <c r="N29" s="27"/>
      <c r="O29" s="27"/>
      <c r="P29" s="27"/>
      <c r="Q29" s="27"/>
      <c r="R29" s="27"/>
    </row>
    <row r="30" spans="2:21" s="8" customFormat="1" x14ac:dyDescent="0.2">
      <c r="C30"/>
      <c r="D30"/>
      <c r="E30"/>
      <c r="F30"/>
      <c r="G30"/>
      <c r="H30"/>
      <c r="I30"/>
      <c r="J30"/>
      <c r="K30"/>
      <c r="L30"/>
      <c r="M30" s="27"/>
      <c r="N30" s="27"/>
      <c r="O30" s="27"/>
      <c r="P30" s="27"/>
      <c r="Q30" s="27"/>
      <c r="R30" s="27"/>
    </row>
    <row r="31" spans="2:21" s="8" customFormat="1" x14ac:dyDescent="0.2">
      <c r="C31"/>
      <c r="D31"/>
      <c r="E31"/>
      <c r="F31"/>
      <c r="G31"/>
      <c r="H31"/>
      <c r="I31"/>
      <c r="J31"/>
      <c r="K31"/>
      <c r="L31"/>
      <c r="M31" s="27"/>
      <c r="N31" s="27"/>
      <c r="O31" s="27"/>
      <c r="P31" s="27"/>
      <c r="Q31" s="27"/>
      <c r="R31" s="27"/>
    </row>
    <row r="32" spans="2:21" s="8" customFormat="1" x14ac:dyDescent="0.2">
      <c r="C32"/>
      <c r="D32"/>
      <c r="E32"/>
      <c r="F32"/>
      <c r="G32"/>
      <c r="H32"/>
      <c r="I32"/>
      <c r="J32"/>
      <c r="K32"/>
      <c r="L32"/>
      <c r="M32" s="27"/>
      <c r="N32" s="27"/>
      <c r="O32" s="27"/>
      <c r="P32" s="27"/>
      <c r="Q32" s="27"/>
      <c r="R32" s="27"/>
    </row>
    <row r="33" spans="3:18" s="8" customFormat="1" x14ac:dyDescent="0.2">
      <c r="C33"/>
      <c r="D33"/>
      <c r="E33"/>
      <c r="F33"/>
      <c r="G33"/>
      <c r="H33"/>
      <c r="I33"/>
      <c r="J33"/>
      <c r="K33"/>
      <c r="L33"/>
      <c r="M33" s="27"/>
      <c r="N33" s="27"/>
      <c r="O33" s="27"/>
      <c r="P33" s="27"/>
      <c r="Q33" s="27"/>
      <c r="R33" s="27"/>
    </row>
    <row r="34" spans="3:18" s="8" customFormat="1" x14ac:dyDescent="0.2">
      <c r="C34"/>
      <c r="D34"/>
      <c r="E34"/>
      <c r="F34"/>
      <c r="G34"/>
      <c r="H34"/>
      <c r="I34"/>
      <c r="J34"/>
      <c r="K34"/>
      <c r="L34"/>
      <c r="M34" s="27"/>
      <c r="N34" s="27"/>
      <c r="O34" s="27"/>
      <c r="P34" s="27"/>
      <c r="Q34" s="27"/>
      <c r="R34" s="27"/>
    </row>
    <row r="35" spans="3:18" s="8" customFormat="1" x14ac:dyDescent="0.2">
      <c r="C35"/>
      <c r="D35"/>
      <c r="E35"/>
      <c r="F35"/>
      <c r="G35"/>
      <c r="H35"/>
      <c r="I35"/>
      <c r="J35"/>
      <c r="K35"/>
      <c r="L35"/>
      <c r="M35" s="27"/>
      <c r="N35" s="27"/>
      <c r="O35" s="27"/>
      <c r="P35" s="27"/>
      <c r="Q35" s="27"/>
      <c r="R35" s="27"/>
    </row>
    <row r="36" spans="3:18" s="8" customFormat="1" x14ac:dyDescent="0.2">
      <c r="C36"/>
      <c r="D36"/>
      <c r="E36"/>
      <c r="F36"/>
      <c r="G36"/>
      <c r="H36"/>
      <c r="I36"/>
      <c r="J36"/>
      <c r="K36"/>
      <c r="L36"/>
      <c r="M36" s="27"/>
      <c r="N36" s="27"/>
      <c r="O36" s="27"/>
      <c r="P36" s="27"/>
      <c r="Q36" s="27"/>
      <c r="R36" s="27"/>
    </row>
    <row r="37" spans="3:18" s="8" customFormat="1" x14ac:dyDescent="0.2">
      <c r="C37"/>
      <c r="D37"/>
      <c r="E37"/>
      <c r="F37"/>
      <c r="G37"/>
      <c r="H37"/>
      <c r="I37"/>
      <c r="J37"/>
      <c r="K37"/>
      <c r="L37"/>
      <c r="M37" s="27"/>
      <c r="N37" s="27"/>
      <c r="O37" s="27"/>
      <c r="P37" s="27"/>
      <c r="Q37" s="27"/>
      <c r="R37" s="27"/>
    </row>
    <row r="38" spans="3:18" s="8" customFormat="1" x14ac:dyDescent="0.2">
      <c r="C38"/>
      <c r="D38"/>
      <c r="E38"/>
      <c r="F38"/>
      <c r="G38"/>
      <c r="H38"/>
      <c r="I38"/>
      <c r="J38"/>
      <c r="K38"/>
      <c r="L38"/>
      <c r="M38" s="27"/>
      <c r="N38" s="27"/>
      <c r="O38" s="27"/>
      <c r="P38" s="27"/>
      <c r="Q38" s="27"/>
      <c r="R38" s="27"/>
    </row>
    <row r="39" spans="3:18" s="8" customFormat="1" x14ac:dyDescent="0.2">
      <c r="C39"/>
      <c r="D39"/>
      <c r="E39"/>
      <c r="F39"/>
      <c r="G39"/>
      <c r="H39"/>
      <c r="I39"/>
      <c r="J39"/>
      <c r="K39"/>
      <c r="L39"/>
      <c r="M39" s="27"/>
      <c r="N39" s="27"/>
      <c r="O39" s="27"/>
      <c r="P39" s="27"/>
      <c r="Q39" s="27"/>
      <c r="R39" s="27"/>
    </row>
    <row r="40" spans="3:18" s="8" customFormat="1" x14ac:dyDescent="0.2">
      <c r="C40"/>
      <c r="D40"/>
      <c r="E40"/>
      <c r="F40"/>
      <c r="G40"/>
      <c r="H40"/>
      <c r="I40"/>
      <c r="J40"/>
      <c r="K40"/>
      <c r="L40"/>
      <c r="M40" s="27"/>
      <c r="N40" s="27"/>
      <c r="O40" s="27"/>
      <c r="P40" s="27"/>
      <c r="Q40" s="27"/>
      <c r="R40" s="27"/>
    </row>
    <row r="41" spans="3:18" s="8" customFormat="1" x14ac:dyDescent="0.2">
      <c r="C41"/>
      <c r="D41"/>
      <c r="E41"/>
      <c r="F41"/>
      <c r="G41"/>
      <c r="H41"/>
      <c r="I41"/>
      <c r="J41"/>
      <c r="K41"/>
      <c r="L41"/>
      <c r="M41" s="27"/>
      <c r="N41" s="27"/>
      <c r="O41" s="27"/>
      <c r="P41" s="27"/>
      <c r="Q41" s="27"/>
      <c r="R41" s="27"/>
    </row>
    <row r="42" spans="3:18" s="8" customFormat="1" x14ac:dyDescent="0.2">
      <c r="C42"/>
      <c r="D42"/>
      <c r="E42"/>
      <c r="F42"/>
      <c r="G42"/>
      <c r="H42"/>
      <c r="I42"/>
      <c r="J42"/>
      <c r="K42"/>
      <c r="L42"/>
      <c r="M42" s="27"/>
      <c r="N42" s="27"/>
      <c r="O42" s="27"/>
      <c r="P42" s="27"/>
      <c r="Q42" s="27"/>
      <c r="R42" s="27"/>
    </row>
    <row r="43" spans="3:18" s="8" customFormat="1" x14ac:dyDescent="0.2">
      <c r="C43"/>
      <c r="D43"/>
      <c r="E43"/>
      <c r="F43"/>
      <c r="G43"/>
      <c r="H43"/>
      <c r="I43"/>
      <c r="J43"/>
      <c r="K43"/>
      <c r="L43"/>
      <c r="M43" s="27"/>
      <c r="N43" s="27"/>
      <c r="O43" s="27"/>
      <c r="P43" s="27"/>
      <c r="Q43" s="27"/>
      <c r="R43" s="27"/>
    </row>
    <row r="44" spans="3:18" s="8" customFormat="1" x14ac:dyDescent="0.2">
      <c r="C44"/>
      <c r="D44"/>
      <c r="E44"/>
      <c r="F44"/>
      <c r="G44"/>
      <c r="H44"/>
      <c r="I44"/>
      <c r="J44"/>
      <c r="K44"/>
      <c r="L44"/>
      <c r="M44" s="27"/>
      <c r="N44" s="27"/>
      <c r="O44" s="27"/>
      <c r="P44" s="27"/>
      <c r="Q44" s="27"/>
      <c r="R44" s="27"/>
    </row>
    <row r="45" spans="3:18" s="8" customFormat="1" x14ac:dyDescent="0.2">
      <c r="C45"/>
      <c r="D45"/>
      <c r="E45"/>
      <c r="F45"/>
      <c r="G45"/>
      <c r="H45"/>
      <c r="I45"/>
      <c r="J45"/>
      <c r="K45"/>
      <c r="L45"/>
      <c r="M45" s="27"/>
      <c r="N45" s="27"/>
      <c r="O45" s="27"/>
      <c r="P45" s="27"/>
      <c r="Q45" s="27"/>
      <c r="R45" s="27"/>
    </row>
    <row r="46" spans="3:18" s="8" customFormat="1" x14ac:dyDescent="0.2">
      <c r="C46"/>
      <c r="D46"/>
      <c r="E46"/>
      <c r="F46"/>
      <c r="G46"/>
      <c r="H46"/>
      <c r="I46"/>
      <c r="J46"/>
      <c r="K46"/>
      <c r="L46"/>
      <c r="M46" s="27"/>
      <c r="N46" s="27"/>
      <c r="O46" s="27"/>
      <c r="P46" s="27"/>
      <c r="Q46" s="27"/>
      <c r="R46" s="27"/>
    </row>
    <row r="47" spans="3:18" s="8" customFormat="1" x14ac:dyDescent="0.2">
      <c r="C47"/>
      <c r="D47"/>
      <c r="E47"/>
      <c r="F47"/>
      <c r="G47"/>
      <c r="H47"/>
      <c r="I47"/>
      <c r="J47"/>
      <c r="K47"/>
      <c r="L47"/>
      <c r="M47" s="27"/>
      <c r="N47" s="27"/>
      <c r="O47" s="27"/>
      <c r="P47" s="27"/>
      <c r="Q47" s="27"/>
      <c r="R47" s="27"/>
    </row>
    <row r="48" spans="3:18" s="8" customFormat="1" x14ac:dyDescent="0.2">
      <c r="C48"/>
      <c r="D48"/>
      <c r="E48"/>
      <c r="F48"/>
      <c r="G48"/>
      <c r="H48"/>
      <c r="I48"/>
      <c r="J48"/>
      <c r="K48"/>
      <c r="L48"/>
      <c r="M48" s="27"/>
      <c r="N48" s="27"/>
      <c r="O48" s="27"/>
      <c r="P48" s="27"/>
      <c r="Q48" s="27"/>
      <c r="R48" s="27"/>
    </row>
    <row r="49" spans="3:18" s="8" customFormat="1" x14ac:dyDescent="0.2">
      <c r="C49"/>
      <c r="D49"/>
      <c r="E49"/>
      <c r="F49"/>
      <c r="G49"/>
      <c r="H49"/>
      <c r="I49"/>
      <c r="J49"/>
      <c r="K49"/>
      <c r="L49"/>
      <c r="M49" s="27"/>
      <c r="N49" s="27"/>
      <c r="O49" s="27"/>
      <c r="P49" s="27"/>
      <c r="Q49" s="27"/>
      <c r="R49" s="27"/>
    </row>
    <row r="50" spans="3:18" s="8" customFormat="1" x14ac:dyDescent="0.2">
      <c r="C50"/>
      <c r="D50"/>
      <c r="E50"/>
      <c r="F50"/>
      <c r="G50"/>
      <c r="H50"/>
      <c r="I50"/>
      <c r="J50"/>
      <c r="K50"/>
      <c r="L50"/>
      <c r="M50" s="27"/>
      <c r="N50" s="27"/>
      <c r="O50" s="27"/>
      <c r="P50" s="27"/>
      <c r="Q50" s="27"/>
      <c r="R50" s="27"/>
    </row>
    <row r="51" spans="3:18" s="8" customFormat="1" x14ac:dyDescent="0.2">
      <c r="C51"/>
      <c r="D51"/>
      <c r="E51"/>
      <c r="F51"/>
      <c r="G51"/>
      <c r="H51"/>
      <c r="I51"/>
      <c r="J51"/>
      <c r="K51"/>
      <c r="L51"/>
      <c r="M51" s="27"/>
      <c r="N51" s="27"/>
      <c r="O51" s="27"/>
      <c r="P51" s="27"/>
      <c r="Q51" s="27"/>
      <c r="R51" s="27"/>
    </row>
    <row r="52" spans="3:18" s="8" customFormat="1" x14ac:dyDescent="0.2">
      <c r="C52"/>
      <c r="D52"/>
      <c r="E52"/>
      <c r="F52"/>
      <c r="G52"/>
      <c r="H52"/>
      <c r="I52"/>
      <c r="J52"/>
      <c r="K52"/>
      <c r="L52"/>
      <c r="M52" s="27"/>
      <c r="N52" s="27"/>
      <c r="O52" s="27"/>
      <c r="P52" s="27"/>
      <c r="Q52" s="27"/>
      <c r="R52" s="27"/>
    </row>
    <row r="53" spans="3:18" s="8" customFormat="1" x14ac:dyDescent="0.2">
      <c r="C53"/>
      <c r="D53"/>
      <c r="E53"/>
      <c r="F53"/>
      <c r="G53"/>
      <c r="H53"/>
      <c r="I53"/>
      <c r="J53"/>
      <c r="K53"/>
      <c r="L53"/>
      <c r="M53" s="27"/>
      <c r="N53" s="27"/>
      <c r="O53" s="27"/>
      <c r="P53" s="27"/>
      <c r="Q53" s="27"/>
      <c r="R53" s="27"/>
    </row>
    <row r="54" spans="3:18" s="8" customFormat="1" x14ac:dyDescent="0.2">
      <c r="C54"/>
      <c r="D54"/>
      <c r="E54"/>
      <c r="F54"/>
      <c r="G54"/>
      <c r="H54"/>
      <c r="I54"/>
      <c r="J54"/>
      <c r="K54"/>
      <c r="L54"/>
      <c r="M54" s="27"/>
      <c r="N54" s="27"/>
      <c r="O54" s="27"/>
      <c r="P54" s="27"/>
      <c r="Q54" s="27"/>
      <c r="R54" s="27"/>
    </row>
    <row r="55" spans="3:18" s="8" customFormat="1" x14ac:dyDescent="0.2">
      <c r="C55"/>
      <c r="D55"/>
      <c r="E55"/>
      <c r="F55"/>
      <c r="G55"/>
      <c r="H55"/>
      <c r="I55"/>
      <c r="J55"/>
      <c r="K55"/>
      <c r="L55"/>
      <c r="M55" s="27"/>
      <c r="N55" s="27"/>
      <c r="O55" s="27"/>
      <c r="P55" s="27"/>
      <c r="Q55" s="27"/>
      <c r="R55" s="27"/>
    </row>
    <row r="56" spans="3:18" s="8" customFormat="1" x14ac:dyDescent="0.2">
      <c r="C56"/>
      <c r="D56"/>
      <c r="E56"/>
      <c r="F56"/>
      <c r="G56"/>
      <c r="H56"/>
      <c r="I56"/>
      <c r="J56"/>
      <c r="K56"/>
      <c r="L56"/>
      <c r="M56" s="27"/>
      <c r="N56" s="27"/>
      <c r="O56" s="27"/>
      <c r="P56" s="27"/>
      <c r="Q56" s="27"/>
      <c r="R56" s="27"/>
    </row>
    <row r="57" spans="3:18" s="8" customFormat="1" x14ac:dyDescent="0.2">
      <c r="C57"/>
      <c r="D57"/>
      <c r="E57"/>
      <c r="F57"/>
      <c r="G57"/>
      <c r="H57"/>
      <c r="I57"/>
      <c r="J57"/>
      <c r="K57"/>
      <c r="L57"/>
      <c r="M57" s="27"/>
      <c r="N57" s="27"/>
      <c r="O57" s="27"/>
      <c r="P57" s="27"/>
      <c r="Q57" s="27"/>
      <c r="R57" s="27"/>
    </row>
    <row r="58" spans="3:18" s="8" customFormat="1" x14ac:dyDescent="0.2">
      <c r="C58"/>
      <c r="D58"/>
      <c r="E58"/>
      <c r="F58"/>
      <c r="G58"/>
      <c r="H58"/>
      <c r="I58"/>
      <c r="J58"/>
      <c r="K58"/>
      <c r="L58"/>
      <c r="M58" s="27"/>
      <c r="N58" s="27"/>
      <c r="O58" s="27"/>
      <c r="P58" s="27"/>
      <c r="Q58" s="27"/>
      <c r="R58" s="27"/>
    </row>
    <row r="59" spans="3:18" s="8" customFormat="1" x14ac:dyDescent="0.2">
      <c r="C59"/>
      <c r="D59"/>
      <c r="E59"/>
      <c r="F59"/>
      <c r="G59"/>
      <c r="H59"/>
      <c r="I59"/>
      <c r="J59"/>
      <c r="K59"/>
      <c r="L59"/>
      <c r="M59" s="27"/>
      <c r="N59" s="27"/>
      <c r="O59" s="27"/>
      <c r="P59" s="27"/>
      <c r="Q59" s="27"/>
      <c r="R59" s="27"/>
    </row>
    <row r="60" spans="3:18" s="8" customFormat="1" x14ac:dyDescent="0.2">
      <c r="C60"/>
      <c r="D60"/>
      <c r="E60"/>
      <c r="F60"/>
      <c r="G60"/>
      <c r="H60"/>
      <c r="I60"/>
      <c r="J60"/>
      <c r="K60"/>
      <c r="L60"/>
      <c r="M60" s="27"/>
      <c r="N60" s="27"/>
      <c r="O60" s="27"/>
      <c r="P60" s="27"/>
      <c r="Q60" s="27"/>
      <c r="R60" s="27"/>
    </row>
    <row r="61" spans="3:18" s="8" customFormat="1" x14ac:dyDescent="0.2">
      <c r="C61"/>
      <c r="D61"/>
      <c r="E61"/>
      <c r="F61"/>
      <c r="G61"/>
      <c r="H61"/>
      <c r="I61"/>
      <c r="J61"/>
      <c r="K61"/>
      <c r="L61"/>
      <c r="M61" s="27"/>
      <c r="N61" s="27"/>
      <c r="O61" s="27"/>
      <c r="P61" s="27"/>
      <c r="Q61" s="27"/>
      <c r="R61" s="27"/>
    </row>
    <row r="62" spans="3:18" s="8" customFormat="1" x14ac:dyDescent="0.2">
      <c r="C62"/>
      <c r="D62"/>
      <c r="E62"/>
      <c r="F62"/>
      <c r="G62"/>
      <c r="H62"/>
      <c r="I62"/>
      <c r="J62"/>
      <c r="K62"/>
      <c r="L62"/>
      <c r="M62" s="27"/>
      <c r="N62" s="27"/>
      <c r="O62" s="27"/>
      <c r="P62" s="27"/>
      <c r="Q62" s="27"/>
      <c r="R62" s="27"/>
    </row>
    <row r="63" spans="3:18" s="8" customFormat="1" x14ac:dyDescent="0.2">
      <c r="C63"/>
      <c r="D63"/>
      <c r="E63"/>
      <c r="F63"/>
      <c r="G63"/>
      <c r="H63"/>
      <c r="I63"/>
      <c r="J63"/>
      <c r="K63"/>
      <c r="L63"/>
      <c r="M63" s="27"/>
      <c r="N63" s="27"/>
      <c r="O63" s="27"/>
      <c r="P63" s="27"/>
      <c r="Q63" s="27"/>
      <c r="R63" s="27"/>
    </row>
    <row r="64" spans="3:18" s="8" customFormat="1" x14ac:dyDescent="0.2">
      <c r="C64"/>
      <c r="D64"/>
      <c r="E64"/>
      <c r="F64"/>
      <c r="G64"/>
      <c r="H64"/>
      <c r="I64"/>
      <c r="J64"/>
      <c r="K64"/>
      <c r="L64"/>
      <c r="M64" s="27"/>
      <c r="N64" s="27"/>
      <c r="O64" s="27"/>
      <c r="P64" s="27"/>
      <c r="Q64" s="27"/>
      <c r="R64" s="27"/>
    </row>
    <row r="65" spans="3:18" s="8" customFormat="1" x14ac:dyDescent="0.2">
      <c r="C65"/>
      <c r="D65"/>
      <c r="E65"/>
      <c r="F65"/>
      <c r="G65"/>
      <c r="H65"/>
      <c r="I65"/>
      <c r="J65"/>
      <c r="K65"/>
      <c r="L65"/>
      <c r="M65" s="27"/>
      <c r="N65" s="27"/>
      <c r="O65" s="27"/>
      <c r="P65" s="27"/>
      <c r="Q65" s="27"/>
      <c r="R65" s="27"/>
    </row>
    <row r="66" spans="3:18" s="8" customFormat="1" x14ac:dyDescent="0.2">
      <c r="C66"/>
      <c r="D66"/>
      <c r="E66"/>
      <c r="F66"/>
      <c r="G66"/>
      <c r="H66"/>
      <c r="I66"/>
      <c r="J66"/>
      <c r="K66"/>
      <c r="L66"/>
      <c r="M66" s="27"/>
      <c r="N66" s="27"/>
      <c r="O66" s="27"/>
      <c r="P66" s="27"/>
      <c r="Q66" s="27"/>
      <c r="R66" s="27"/>
    </row>
    <row r="67" spans="3:18" s="8" customFormat="1" x14ac:dyDescent="0.2">
      <c r="C67"/>
      <c r="D67"/>
      <c r="E67"/>
      <c r="F67"/>
      <c r="G67"/>
      <c r="H67"/>
      <c r="I67"/>
      <c r="J67"/>
      <c r="K67"/>
      <c r="L67"/>
      <c r="M67" s="27"/>
      <c r="N67" s="27"/>
      <c r="O67" s="27"/>
      <c r="P67" s="27"/>
      <c r="Q67" s="27"/>
      <c r="R67" s="27"/>
    </row>
    <row r="68" spans="3:18" s="8" customFormat="1" x14ac:dyDescent="0.2">
      <c r="C68"/>
      <c r="D68"/>
      <c r="E68"/>
      <c r="F68"/>
      <c r="G68"/>
      <c r="H68"/>
      <c r="I68"/>
      <c r="J68"/>
      <c r="K68"/>
      <c r="L68"/>
      <c r="M68" s="27"/>
      <c r="N68" s="27"/>
      <c r="O68" s="27"/>
      <c r="P68" s="27"/>
      <c r="Q68" s="27"/>
      <c r="R68" s="27"/>
    </row>
    <row r="69" spans="3:18" s="8" customFormat="1" x14ac:dyDescent="0.2">
      <c r="C69"/>
      <c r="D69"/>
      <c r="E69"/>
      <c r="F69"/>
      <c r="G69"/>
      <c r="H69"/>
      <c r="I69"/>
      <c r="J69"/>
      <c r="K69"/>
      <c r="L69"/>
      <c r="M69" s="27"/>
      <c r="N69" s="27"/>
      <c r="O69" s="27"/>
      <c r="P69" s="27"/>
      <c r="Q69" s="27"/>
      <c r="R69" s="27"/>
    </row>
    <row r="70" spans="3:18" s="8" customFormat="1" x14ac:dyDescent="0.2">
      <c r="C70"/>
      <c r="D70"/>
      <c r="E70"/>
      <c r="F70"/>
      <c r="G70"/>
      <c r="H70"/>
      <c r="I70"/>
      <c r="J70"/>
      <c r="K70"/>
      <c r="L70"/>
      <c r="M70" s="27"/>
      <c r="N70" s="27"/>
      <c r="O70" s="27"/>
      <c r="P70" s="27"/>
      <c r="Q70" s="27"/>
      <c r="R70" s="27"/>
    </row>
    <row r="71" spans="3:18" s="8" customFormat="1" x14ac:dyDescent="0.2">
      <c r="C71"/>
      <c r="D71"/>
      <c r="E71"/>
      <c r="F71"/>
      <c r="G71"/>
      <c r="H71"/>
      <c r="I71"/>
      <c r="J71"/>
      <c r="K71"/>
      <c r="L71"/>
      <c r="M71" s="27"/>
      <c r="N71" s="27"/>
      <c r="O71" s="27"/>
      <c r="P71" s="27"/>
      <c r="Q71" s="27"/>
      <c r="R71" s="27"/>
    </row>
    <row r="72" spans="3:18" s="8" customFormat="1" x14ac:dyDescent="0.2">
      <c r="C72"/>
      <c r="D72"/>
      <c r="E72"/>
      <c r="F72"/>
      <c r="G72"/>
      <c r="H72"/>
      <c r="I72"/>
      <c r="J72"/>
      <c r="K72"/>
      <c r="L72"/>
      <c r="M72" s="27"/>
      <c r="N72" s="27"/>
      <c r="O72" s="27"/>
      <c r="P72" s="27"/>
      <c r="Q72" s="27"/>
      <c r="R72" s="27"/>
    </row>
    <row r="73" spans="3:18" s="8" customFormat="1" x14ac:dyDescent="0.2">
      <c r="C73"/>
      <c r="D73"/>
      <c r="E73"/>
      <c r="F73"/>
      <c r="G73"/>
      <c r="H73"/>
      <c r="I73"/>
      <c r="J73"/>
      <c r="K73"/>
      <c r="L73"/>
      <c r="M73" s="27"/>
      <c r="N73" s="27"/>
      <c r="O73" s="27"/>
      <c r="P73" s="27"/>
      <c r="Q73" s="27"/>
      <c r="R73" s="27"/>
    </row>
    <row r="74" spans="3:18" s="8" customFormat="1" x14ac:dyDescent="0.2">
      <c r="C74"/>
      <c r="D74"/>
      <c r="E74"/>
      <c r="F74"/>
      <c r="G74"/>
      <c r="H74"/>
      <c r="I74"/>
      <c r="J74"/>
      <c r="K74"/>
      <c r="L74"/>
      <c r="M74" s="27"/>
      <c r="N74" s="27"/>
      <c r="O74" s="27"/>
      <c r="P74" s="27"/>
      <c r="Q74" s="27"/>
      <c r="R74" s="27"/>
    </row>
    <row r="75" spans="3:18" s="8" customFormat="1" x14ac:dyDescent="0.2">
      <c r="C75"/>
      <c r="D75"/>
      <c r="E75"/>
      <c r="F75"/>
      <c r="G75"/>
      <c r="H75"/>
      <c r="I75"/>
      <c r="J75"/>
      <c r="K75"/>
      <c r="L75"/>
      <c r="M75" s="27"/>
      <c r="N75" s="27"/>
      <c r="O75" s="27"/>
      <c r="P75" s="27"/>
      <c r="Q75" s="27"/>
      <c r="R75" s="27"/>
    </row>
    <row r="76" spans="3:18" s="8" customFormat="1" x14ac:dyDescent="0.2">
      <c r="C76"/>
      <c r="D76"/>
      <c r="E76"/>
      <c r="F76"/>
      <c r="G76"/>
      <c r="H76"/>
      <c r="I76"/>
      <c r="J76"/>
      <c r="K76"/>
      <c r="L76"/>
      <c r="M76" s="27"/>
      <c r="N76" s="27"/>
      <c r="O76" s="27"/>
      <c r="P76" s="27"/>
      <c r="Q76" s="27"/>
      <c r="R76" s="27"/>
    </row>
    <row r="77" spans="3:18" s="8" customFormat="1" x14ac:dyDescent="0.2">
      <c r="C77"/>
      <c r="D77"/>
      <c r="E77"/>
      <c r="F77"/>
      <c r="G77"/>
      <c r="H77"/>
      <c r="I77"/>
      <c r="J77"/>
      <c r="K77"/>
      <c r="L77"/>
      <c r="M77" s="27"/>
      <c r="N77" s="27"/>
      <c r="O77" s="27"/>
      <c r="P77" s="27"/>
      <c r="Q77" s="27"/>
      <c r="R77" s="27"/>
    </row>
    <row r="78" spans="3:18" s="8" customFormat="1" x14ac:dyDescent="0.2">
      <c r="C78"/>
      <c r="D78"/>
      <c r="E78"/>
      <c r="F78"/>
      <c r="G78"/>
      <c r="H78"/>
      <c r="I78"/>
      <c r="J78"/>
      <c r="K78"/>
      <c r="L78"/>
      <c r="M78" s="27"/>
      <c r="N78" s="27"/>
      <c r="O78" s="27"/>
      <c r="P78" s="27"/>
      <c r="Q78" s="27"/>
      <c r="R78" s="27"/>
    </row>
    <row r="79" spans="3:18" s="8" customFormat="1" x14ac:dyDescent="0.2">
      <c r="C79"/>
      <c r="D79"/>
      <c r="E79"/>
      <c r="F79"/>
      <c r="G79"/>
      <c r="H79"/>
      <c r="I79"/>
      <c r="J79"/>
      <c r="K79"/>
      <c r="L79"/>
      <c r="M79" s="27"/>
      <c r="N79" s="27"/>
      <c r="O79" s="27"/>
      <c r="P79" s="27"/>
      <c r="Q79" s="27"/>
      <c r="R79" s="27"/>
    </row>
    <row r="80" spans="3:18" s="8" customFormat="1" x14ac:dyDescent="0.2">
      <c r="C80"/>
      <c r="D80"/>
      <c r="E80"/>
      <c r="F80"/>
      <c r="G80"/>
      <c r="H80"/>
      <c r="I80"/>
      <c r="J80"/>
      <c r="K80"/>
      <c r="L80"/>
      <c r="M80" s="27"/>
      <c r="N80" s="27"/>
      <c r="O80" s="27"/>
      <c r="P80" s="27"/>
      <c r="Q80" s="27"/>
      <c r="R80" s="27"/>
    </row>
    <row r="81" spans="3:18" s="8" customFormat="1" x14ac:dyDescent="0.2">
      <c r="C81"/>
      <c r="D81"/>
      <c r="E81"/>
      <c r="F81"/>
      <c r="G81"/>
      <c r="H81"/>
      <c r="I81"/>
      <c r="J81"/>
      <c r="K81"/>
      <c r="L81"/>
      <c r="M81" s="27"/>
      <c r="N81" s="27"/>
      <c r="O81" s="27"/>
      <c r="P81" s="27"/>
      <c r="Q81" s="27"/>
      <c r="R81" s="27"/>
    </row>
    <row r="82" spans="3:18" s="8" customFormat="1" x14ac:dyDescent="0.2">
      <c r="C82"/>
      <c r="D82"/>
      <c r="E82"/>
      <c r="F82"/>
      <c r="G82"/>
      <c r="H82"/>
      <c r="I82"/>
      <c r="J82"/>
      <c r="K82"/>
      <c r="L82"/>
      <c r="M82" s="27"/>
      <c r="N82" s="27"/>
      <c r="O82" s="27"/>
      <c r="P82" s="27"/>
      <c r="Q82" s="27"/>
      <c r="R82" s="27"/>
    </row>
    <row r="83" spans="3:18" s="8" customFormat="1" x14ac:dyDescent="0.2">
      <c r="C83"/>
      <c r="D83"/>
      <c r="E83"/>
      <c r="F83"/>
      <c r="G83"/>
      <c r="H83"/>
      <c r="I83"/>
      <c r="J83"/>
      <c r="K83"/>
      <c r="L83"/>
      <c r="M83" s="27"/>
      <c r="N83" s="27"/>
      <c r="O83" s="27"/>
      <c r="P83" s="27"/>
      <c r="Q83" s="27"/>
      <c r="R83" s="27"/>
    </row>
    <row r="84" spans="3:18" s="8" customFormat="1" x14ac:dyDescent="0.2">
      <c r="C84"/>
      <c r="D84"/>
      <c r="E84"/>
      <c r="F84"/>
      <c r="G84"/>
      <c r="H84"/>
      <c r="I84"/>
      <c r="J84"/>
      <c r="K84"/>
      <c r="L84"/>
      <c r="M84" s="27"/>
      <c r="N84" s="27"/>
      <c r="O84" s="27"/>
      <c r="P84" s="27"/>
      <c r="Q84" s="27"/>
      <c r="R84" s="27"/>
    </row>
    <row r="85" spans="3:18" s="8" customFormat="1" x14ac:dyDescent="0.2">
      <c r="C85"/>
      <c r="D85"/>
      <c r="E85"/>
      <c r="F85"/>
      <c r="G85"/>
      <c r="H85"/>
      <c r="I85"/>
      <c r="J85"/>
      <c r="K85"/>
      <c r="L85"/>
      <c r="M85" s="27"/>
      <c r="N85" s="27"/>
      <c r="O85" s="27"/>
      <c r="P85" s="27"/>
      <c r="Q85" s="27"/>
      <c r="R85" s="27"/>
    </row>
    <row r="86" spans="3:18" s="8" customFormat="1" x14ac:dyDescent="0.2">
      <c r="C86"/>
      <c r="D86"/>
      <c r="E86"/>
      <c r="F86"/>
      <c r="G86"/>
      <c r="H86"/>
      <c r="I86"/>
      <c r="J86"/>
      <c r="K86"/>
      <c r="L86"/>
      <c r="M86" s="27"/>
      <c r="N86" s="27"/>
      <c r="O86" s="27"/>
      <c r="P86" s="27"/>
      <c r="Q86" s="27"/>
      <c r="R86" s="27"/>
    </row>
    <row r="87" spans="3:18" s="8" customFormat="1" x14ac:dyDescent="0.2">
      <c r="C87"/>
      <c r="D87"/>
      <c r="E87"/>
      <c r="F87"/>
      <c r="G87"/>
      <c r="H87"/>
      <c r="I87"/>
      <c r="J87"/>
      <c r="K87"/>
      <c r="L87"/>
      <c r="M87" s="27"/>
      <c r="N87" s="27"/>
      <c r="O87" s="27"/>
      <c r="P87" s="27"/>
      <c r="Q87" s="27"/>
      <c r="R87" s="27"/>
    </row>
    <row r="88" spans="3:18" s="8" customFormat="1" x14ac:dyDescent="0.2">
      <c r="C88"/>
      <c r="D88"/>
      <c r="E88"/>
      <c r="F88"/>
      <c r="G88"/>
      <c r="H88"/>
      <c r="I88"/>
      <c r="J88"/>
      <c r="K88"/>
      <c r="L88"/>
      <c r="M88" s="27"/>
      <c r="N88" s="27"/>
      <c r="O88" s="27"/>
      <c r="P88" s="27"/>
      <c r="Q88" s="27"/>
      <c r="R88" s="27"/>
    </row>
    <row r="89" spans="3:18" s="8" customFormat="1" x14ac:dyDescent="0.2">
      <c r="C89"/>
      <c r="D89"/>
      <c r="E89"/>
      <c r="F89"/>
      <c r="G89"/>
      <c r="H89"/>
      <c r="I89"/>
      <c r="J89"/>
      <c r="K89"/>
      <c r="L89"/>
      <c r="M89" s="27"/>
      <c r="N89" s="27"/>
      <c r="O89" s="27"/>
      <c r="P89" s="27"/>
      <c r="Q89" s="27"/>
      <c r="R89" s="27"/>
    </row>
    <row r="90" spans="3:18" s="8" customFormat="1" x14ac:dyDescent="0.2">
      <c r="C90"/>
      <c r="D90"/>
      <c r="E90"/>
      <c r="F90"/>
      <c r="G90"/>
      <c r="H90"/>
      <c r="I90"/>
      <c r="J90"/>
      <c r="K90"/>
      <c r="L90"/>
      <c r="M90" s="27"/>
      <c r="N90" s="27"/>
      <c r="O90" s="27"/>
      <c r="P90" s="27"/>
      <c r="Q90" s="27"/>
      <c r="R90" s="27"/>
    </row>
    <row r="91" spans="3:18" s="8" customFormat="1" x14ac:dyDescent="0.2">
      <c r="C91"/>
      <c r="D91"/>
      <c r="E91"/>
      <c r="F91"/>
      <c r="G91"/>
      <c r="H91"/>
      <c r="I91"/>
      <c r="J91"/>
      <c r="K91"/>
      <c r="L91"/>
      <c r="M91" s="27"/>
      <c r="N91" s="27"/>
      <c r="O91" s="27"/>
      <c r="P91" s="27"/>
      <c r="Q91" s="27"/>
      <c r="R91" s="27"/>
    </row>
    <row r="92" spans="3:18" s="8" customFormat="1" x14ac:dyDescent="0.2">
      <c r="C92"/>
      <c r="D92"/>
      <c r="E92"/>
      <c r="F92"/>
      <c r="G92"/>
      <c r="H92"/>
      <c r="I92"/>
      <c r="J92"/>
      <c r="K92"/>
      <c r="L92"/>
      <c r="M92" s="27"/>
      <c r="N92" s="27"/>
      <c r="O92" s="27"/>
      <c r="P92" s="27"/>
      <c r="Q92" s="27"/>
      <c r="R92" s="27"/>
    </row>
    <row r="93" spans="3:18" s="8" customFormat="1" x14ac:dyDescent="0.2">
      <c r="C93"/>
      <c r="D93"/>
      <c r="E93"/>
      <c r="F93"/>
      <c r="G93"/>
      <c r="H93"/>
      <c r="I93"/>
      <c r="J93"/>
      <c r="K93"/>
      <c r="L93"/>
      <c r="M93" s="27"/>
      <c r="N93" s="27"/>
      <c r="O93" s="27"/>
      <c r="P93" s="27"/>
      <c r="Q93" s="27"/>
      <c r="R93" s="27"/>
    </row>
    <row r="94" spans="3:18" s="8" customFormat="1" x14ac:dyDescent="0.2">
      <c r="C94"/>
      <c r="D94"/>
      <c r="E94"/>
      <c r="F94"/>
      <c r="G94"/>
      <c r="H94"/>
      <c r="I94"/>
      <c r="J94"/>
      <c r="K94"/>
      <c r="L94"/>
      <c r="M94" s="27"/>
      <c r="N94" s="27"/>
      <c r="O94" s="27"/>
      <c r="P94" s="27"/>
      <c r="Q94" s="27"/>
      <c r="R94" s="27"/>
    </row>
    <row r="95" spans="3:18" s="8" customFormat="1" x14ac:dyDescent="0.2">
      <c r="C95"/>
      <c r="D95"/>
      <c r="E95"/>
      <c r="F95"/>
      <c r="G95"/>
      <c r="H95"/>
      <c r="I95"/>
      <c r="J95"/>
      <c r="K95"/>
      <c r="L95"/>
      <c r="M95" s="27"/>
      <c r="N95" s="27"/>
      <c r="O95" s="27"/>
      <c r="P95" s="27"/>
      <c r="Q95" s="27"/>
      <c r="R95" s="27"/>
    </row>
    <row r="96" spans="3:18" s="8" customFormat="1" x14ac:dyDescent="0.2">
      <c r="C96"/>
      <c r="D96"/>
      <c r="E96"/>
      <c r="F96"/>
      <c r="G96"/>
      <c r="H96"/>
      <c r="I96"/>
      <c r="J96"/>
      <c r="K96"/>
      <c r="L96"/>
      <c r="M96" s="27"/>
      <c r="N96" s="27"/>
      <c r="O96" s="27"/>
      <c r="P96" s="27"/>
      <c r="Q96" s="27"/>
      <c r="R96" s="27"/>
    </row>
    <row r="97" spans="3:18" s="8" customFormat="1" x14ac:dyDescent="0.2">
      <c r="C97"/>
      <c r="D97"/>
      <c r="E97"/>
      <c r="F97"/>
      <c r="G97"/>
      <c r="H97"/>
      <c r="I97"/>
      <c r="J97"/>
      <c r="K97"/>
      <c r="L97"/>
      <c r="M97" s="27"/>
      <c r="N97" s="27"/>
      <c r="O97" s="27"/>
      <c r="P97" s="27"/>
      <c r="Q97" s="27"/>
      <c r="R97" s="27"/>
    </row>
    <row r="98" spans="3:18" s="8" customFormat="1" x14ac:dyDescent="0.2">
      <c r="C98"/>
      <c r="D98"/>
      <c r="E98"/>
      <c r="F98"/>
      <c r="G98"/>
      <c r="H98"/>
      <c r="I98"/>
      <c r="J98"/>
      <c r="K98"/>
      <c r="L98"/>
      <c r="M98" s="27"/>
      <c r="N98" s="27"/>
      <c r="O98" s="27"/>
      <c r="P98" s="27"/>
      <c r="Q98" s="27"/>
      <c r="R98" s="27"/>
    </row>
    <row r="99" spans="3:18" s="8" customFormat="1" x14ac:dyDescent="0.2">
      <c r="C99"/>
      <c r="D99"/>
      <c r="E99"/>
      <c r="F99"/>
      <c r="G99"/>
      <c r="H99"/>
      <c r="I99"/>
      <c r="J99"/>
      <c r="K99"/>
      <c r="L99"/>
      <c r="M99" s="27"/>
      <c r="N99" s="27"/>
      <c r="O99" s="27"/>
      <c r="P99" s="27"/>
      <c r="Q99" s="27"/>
      <c r="R99" s="27"/>
    </row>
    <row r="100" spans="3:18" s="8" customFormat="1" x14ac:dyDescent="0.2">
      <c r="C100"/>
      <c r="D100"/>
      <c r="E100"/>
      <c r="F100"/>
      <c r="G100"/>
      <c r="H100"/>
      <c r="I100"/>
      <c r="J100"/>
      <c r="K100"/>
      <c r="L100"/>
      <c r="M100" s="27"/>
      <c r="N100" s="27"/>
      <c r="O100" s="27"/>
      <c r="P100" s="27"/>
      <c r="Q100" s="27"/>
      <c r="R100" s="27"/>
    </row>
    <row r="101" spans="3:18" s="8" customFormat="1" x14ac:dyDescent="0.2">
      <c r="C101"/>
      <c r="D101"/>
      <c r="E101"/>
      <c r="F101"/>
      <c r="G101"/>
      <c r="H101"/>
      <c r="I101"/>
      <c r="J101"/>
      <c r="K101"/>
      <c r="L101"/>
      <c r="M101" s="27"/>
      <c r="N101" s="27"/>
      <c r="O101" s="27"/>
      <c r="P101" s="27"/>
      <c r="Q101" s="27"/>
      <c r="R101" s="27"/>
    </row>
    <row r="102" spans="3:18" s="8" customFormat="1" x14ac:dyDescent="0.2">
      <c r="C102"/>
      <c r="D102"/>
      <c r="E102"/>
      <c r="F102"/>
      <c r="G102"/>
      <c r="H102"/>
      <c r="I102"/>
      <c r="J102"/>
      <c r="K102"/>
      <c r="L102"/>
      <c r="M102" s="27"/>
      <c r="N102" s="27"/>
      <c r="O102" s="27"/>
      <c r="P102" s="27"/>
      <c r="Q102" s="27"/>
      <c r="R102" s="27"/>
    </row>
    <row r="103" spans="3:18" s="8" customFormat="1" x14ac:dyDescent="0.2">
      <c r="C103"/>
      <c r="D103"/>
      <c r="E103"/>
      <c r="F103"/>
      <c r="G103"/>
      <c r="H103"/>
      <c r="I103"/>
      <c r="J103"/>
      <c r="K103"/>
      <c r="L103"/>
      <c r="M103" s="27"/>
      <c r="N103" s="27"/>
      <c r="O103" s="27"/>
      <c r="P103" s="27"/>
      <c r="Q103" s="27"/>
      <c r="R103" s="27"/>
    </row>
    <row r="104" spans="3:18" s="8" customFormat="1" x14ac:dyDescent="0.2">
      <c r="C104"/>
      <c r="D104"/>
      <c r="E104"/>
      <c r="F104"/>
      <c r="G104"/>
      <c r="H104"/>
      <c r="I104"/>
      <c r="J104"/>
      <c r="K104"/>
      <c r="L104"/>
      <c r="M104" s="27"/>
      <c r="N104" s="27"/>
      <c r="O104" s="27"/>
      <c r="P104" s="27"/>
      <c r="Q104" s="27"/>
      <c r="R104" s="27"/>
    </row>
    <row r="105" spans="3:18" s="8" customFormat="1" x14ac:dyDescent="0.2">
      <c r="C105"/>
      <c r="D105"/>
      <c r="E105"/>
      <c r="F105"/>
      <c r="G105"/>
      <c r="H105"/>
      <c r="I105"/>
      <c r="J105"/>
      <c r="K105"/>
      <c r="L105"/>
      <c r="M105" s="27"/>
      <c r="N105" s="27"/>
      <c r="O105" s="27"/>
      <c r="P105" s="27"/>
      <c r="Q105" s="27"/>
      <c r="R105" s="27"/>
    </row>
    <row r="106" spans="3:18" s="8" customFormat="1" x14ac:dyDescent="0.2">
      <c r="C106"/>
      <c r="D106"/>
      <c r="E106"/>
      <c r="F106"/>
      <c r="G106"/>
      <c r="H106"/>
      <c r="I106"/>
      <c r="J106"/>
      <c r="K106"/>
      <c r="L106"/>
      <c r="M106" s="27"/>
      <c r="N106" s="27"/>
      <c r="O106" s="27"/>
      <c r="P106" s="27"/>
      <c r="Q106" s="27"/>
      <c r="R106" s="27"/>
    </row>
    <row r="107" spans="3:18" s="8" customFormat="1" x14ac:dyDescent="0.2">
      <c r="C107"/>
      <c r="D107"/>
      <c r="E107"/>
      <c r="F107"/>
      <c r="G107"/>
      <c r="H107"/>
      <c r="I107"/>
      <c r="J107"/>
      <c r="K107"/>
      <c r="L107"/>
      <c r="M107" s="27"/>
      <c r="N107" s="27"/>
      <c r="O107" s="27"/>
      <c r="P107" s="27"/>
      <c r="Q107" s="27"/>
      <c r="R107" s="27"/>
    </row>
    <row r="108" spans="3:18" s="8" customFormat="1" x14ac:dyDescent="0.2">
      <c r="C108"/>
      <c r="D108"/>
      <c r="E108"/>
      <c r="F108"/>
      <c r="G108"/>
      <c r="H108"/>
      <c r="I108"/>
      <c r="J108"/>
      <c r="K108"/>
      <c r="L108"/>
      <c r="M108" s="27"/>
      <c r="N108" s="27"/>
      <c r="O108" s="27"/>
      <c r="P108" s="27"/>
      <c r="Q108" s="27"/>
      <c r="R108" s="27"/>
    </row>
    <row r="109" spans="3:18" s="8" customFormat="1" x14ac:dyDescent="0.2">
      <c r="C109"/>
      <c r="D109"/>
      <c r="E109"/>
      <c r="F109"/>
      <c r="G109"/>
      <c r="H109"/>
      <c r="I109"/>
      <c r="J109"/>
      <c r="K109"/>
      <c r="L109"/>
      <c r="M109" s="27"/>
      <c r="N109" s="27"/>
      <c r="O109" s="27"/>
      <c r="P109" s="27"/>
      <c r="Q109" s="27"/>
      <c r="R109" s="27"/>
    </row>
    <row r="110" spans="3:18" s="8" customFormat="1" x14ac:dyDescent="0.2">
      <c r="C110"/>
      <c r="D110"/>
      <c r="E110"/>
      <c r="F110"/>
      <c r="G110"/>
      <c r="H110"/>
      <c r="I110"/>
      <c r="J110"/>
      <c r="K110"/>
      <c r="L110"/>
      <c r="M110" s="27"/>
      <c r="N110" s="27"/>
      <c r="O110" s="27"/>
      <c r="P110" s="27"/>
      <c r="Q110" s="27"/>
      <c r="R110" s="27"/>
    </row>
    <row r="111" spans="3:18" s="8" customFormat="1" x14ac:dyDescent="0.2">
      <c r="C111"/>
      <c r="D111"/>
      <c r="E111"/>
      <c r="F111"/>
      <c r="G111"/>
      <c r="H111"/>
      <c r="I111"/>
      <c r="J111"/>
      <c r="K111"/>
      <c r="L111"/>
      <c r="M111" s="27"/>
      <c r="N111" s="27"/>
      <c r="O111" s="27"/>
      <c r="P111" s="27"/>
      <c r="Q111" s="27"/>
      <c r="R111" s="27"/>
    </row>
    <row r="112" spans="3:18" s="8" customFormat="1" x14ac:dyDescent="0.2">
      <c r="C112"/>
      <c r="D112"/>
      <c r="E112"/>
      <c r="F112"/>
      <c r="G112"/>
      <c r="H112"/>
      <c r="I112"/>
      <c r="J112"/>
      <c r="K112"/>
      <c r="L112"/>
      <c r="M112" s="27"/>
      <c r="N112" s="27"/>
      <c r="O112" s="27"/>
      <c r="P112" s="27"/>
      <c r="Q112" s="27"/>
      <c r="R112" s="27"/>
    </row>
    <row r="113" spans="3:18" s="8" customFormat="1" x14ac:dyDescent="0.2">
      <c r="C113"/>
      <c r="D113"/>
      <c r="E113"/>
      <c r="F113"/>
      <c r="G113"/>
      <c r="H113"/>
      <c r="I113"/>
      <c r="J113"/>
      <c r="K113"/>
      <c r="L113"/>
      <c r="M113" s="27"/>
      <c r="N113" s="27"/>
      <c r="O113" s="27"/>
      <c r="P113" s="27"/>
      <c r="Q113" s="27"/>
      <c r="R113" s="27"/>
    </row>
    <row r="114" spans="3:18" s="8" customFormat="1" x14ac:dyDescent="0.2">
      <c r="C114"/>
      <c r="D114"/>
      <c r="E114"/>
      <c r="F114"/>
      <c r="G114"/>
      <c r="H114"/>
      <c r="I114"/>
      <c r="J114"/>
      <c r="K114"/>
      <c r="L114"/>
      <c r="M114" s="27"/>
      <c r="N114" s="27"/>
      <c r="O114" s="27"/>
      <c r="P114" s="27"/>
      <c r="Q114" s="27"/>
      <c r="R114" s="27"/>
    </row>
    <row r="115" spans="3:18" s="8" customFormat="1" x14ac:dyDescent="0.2">
      <c r="C115"/>
      <c r="D115"/>
      <c r="E115"/>
      <c r="F115"/>
      <c r="G115"/>
      <c r="H115"/>
      <c r="I115"/>
      <c r="J115"/>
      <c r="K115"/>
      <c r="L115"/>
      <c r="M115" s="27"/>
      <c r="N115" s="27"/>
      <c r="O115" s="27"/>
      <c r="P115" s="27"/>
      <c r="Q115" s="27"/>
      <c r="R115" s="27"/>
    </row>
    <row r="116" spans="3:18" s="8" customFormat="1" x14ac:dyDescent="0.2">
      <c r="C116"/>
      <c r="D116"/>
      <c r="E116"/>
      <c r="F116"/>
      <c r="G116"/>
      <c r="H116"/>
      <c r="I116"/>
      <c r="J116"/>
      <c r="K116"/>
      <c r="L116"/>
      <c r="M116" s="27"/>
      <c r="N116" s="27"/>
      <c r="O116" s="27"/>
      <c r="P116" s="27"/>
      <c r="Q116" s="27"/>
      <c r="R116" s="27"/>
    </row>
    <row r="117" spans="3:18" s="8" customFormat="1" x14ac:dyDescent="0.2">
      <c r="C117"/>
      <c r="D117"/>
      <c r="E117"/>
      <c r="F117"/>
      <c r="G117"/>
      <c r="H117"/>
      <c r="I117"/>
      <c r="J117"/>
      <c r="K117"/>
      <c r="L117"/>
      <c r="M117" s="27"/>
      <c r="N117" s="27"/>
      <c r="O117" s="27"/>
      <c r="P117" s="27"/>
      <c r="Q117" s="27"/>
      <c r="R117" s="27"/>
    </row>
    <row r="118" spans="3:18" s="8" customFormat="1" x14ac:dyDescent="0.2">
      <c r="C118"/>
      <c r="D118"/>
      <c r="E118"/>
      <c r="F118"/>
      <c r="G118"/>
      <c r="H118"/>
      <c r="I118"/>
      <c r="J118"/>
      <c r="K118"/>
      <c r="L118"/>
      <c r="M118" s="27"/>
      <c r="N118" s="27"/>
      <c r="O118" s="27"/>
      <c r="P118" s="27"/>
      <c r="Q118" s="27"/>
      <c r="R118" s="27"/>
    </row>
    <row r="119" spans="3:18" s="8" customFormat="1" x14ac:dyDescent="0.2">
      <c r="C119"/>
      <c r="D119"/>
      <c r="E119"/>
      <c r="F119"/>
      <c r="G119"/>
      <c r="H119"/>
      <c r="I119"/>
      <c r="J119"/>
      <c r="K119"/>
      <c r="L119"/>
      <c r="M119" s="27"/>
      <c r="N119" s="27"/>
      <c r="O119" s="27"/>
      <c r="P119" s="27"/>
      <c r="Q119" s="27"/>
      <c r="R119" s="27"/>
    </row>
    <row r="120" spans="3:18" s="8" customFormat="1" x14ac:dyDescent="0.2">
      <c r="C120"/>
      <c r="D120"/>
      <c r="E120"/>
      <c r="F120"/>
      <c r="G120"/>
      <c r="H120"/>
      <c r="I120"/>
      <c r="J120"/>
      <c r="K120"/>
      <c r="L120"/>
      <c r="M120" s="27"/>
      <c r="N120" s="27"/>
      <c r="O120" s="27"/>
      <c r="P120" s="27"/>
      <c r="Q120" s="27"/>
      <c r="R120" s="27"/>
    </row>
    <row r="121" spans="3:18" s="8" customFormat="1" x14ac:dyDescent="0.2">
      <c r="C121"/>
      <c r="D121"/>
      <c r="E121"/>
      <c r="F121"/>
      <c r="G121"/>
      <c r="H121"/>
      <c r="I121"/>
      <c r="J121"/>
      <c r="K121"/>
      <c r="L121"/>
      <c r="M121" s="27"/>
      <c r="N121" s="27"/>
      <c r="O121" s="27"/>
      <c r="P121" s="27"/>
      <c r="Q121" s="27"/>
      <c r="R121" s="27"/>
    </row>
    <row r="122" spans="3:18" s="8" customFormat="1" x14ac:dyDescent="0.2">
      <c r="C122"/>
      <c r="D122"/>
      <c r="E122"/>
      <c r="F122"/>
      <c r="G122"/>
      <c r="H122"/>
      <c r="I122"/>
      <c r="J122"/>
      <c r="K122"/>
      <c r="L122"/>
      <c r="M122" s="27"/>
      <c r="N122" s="27"/>
      <c r="O122" s="27"/>
      <c r="P122" s="27"/>
      <c r="Q122" s="27"/>
      <c r="R122" s="27"/>
    </row>
    <row r="123" spans="3:18" s="8" customFormat="1" x14ac:dyDescent="0.2">
      <c r="C123"/>
      <c r="D123"/>
      <c r="E123"/>
      <c r="F123"/>
      <c r="G123"/>
      <c r="H123"/>
      <c r="I123"/>
      <c r="J123"/>
      <c r="K123"/>
      <c r="L123"/>
      <c r="M123" s="27"/>
      <c r="N123" s="27"/>
      <c r="O123" s="27"/>
      <c r="P123" s="27"/>
      <c r="Q123" s="27"/>
      <c r="R123" s="27"/>
    </row>
    <row r="124" spans="3:18" s="8" customFormat="1" x14ac:dyDescent="0.2">
      <c r="C124"/>
      <c r="D124"/>
      <c r="E124"/>
      <c r="F124"/>
      <c r="G124"/>
      <c r="H124"/>
      <c r="I124"/>
      <c r="J124"/>
      <c r="K124"/>
      <c r="L124"/>
      <c r="M124" s="27"/>
      <c r="N124" s="27"/>
      <c r="O124" s="27"/>
      <c r="P124" s="27"/>
      <c r="Q124" s="27"/>
      <c r="R124" s="27"/>
    </row>
    <row r="125" spans="3:18" s="8" customFormat="1" x14ac:dyDescent="0.2">
      <c r="C125"/>
      <c r="D125"/>
      <c r="E125"/>
      <c r="F125"/>
      <c r="G125"/>
      <c r="H125"/>
      <c r="I125"/>
      <c r="J125"/>
      <c r="K125"/>
      <c r="L125"/>
      <c r="M125" s="27"/>
      <c r="N125" s="27"/>
      <c r="O125" s="27"/>
      <c r="P125" s="27"/>
      <c r="Q125" s="27"/>
      <c r="R125" s="27"/>
    </row>
    <row r="126" spans="3:18" s="8" customFormat="1" x14ac:dyDescent="0.2">
      <c r="C126"/>
      <c r="D126"/>
      <c r="E126"/>
      <c r="F126"/>
      <c r="G126"/>
      <c r="H126"/>
      <c r="I126"/>
      <c r="J126"/>
      <c r="K126"/>
      <c r="L126"/>
      <c r="M126" s="27"/>
      <c r="N126" s="27"/>
      <c r="O126" s="27"/>
      <c r="P126" s="27"/>
      <c r="Q126" s="27"/>
      <c r="R126" s="27"/>
    </row>
    <row r="127" spans="3:18" s="8" customFormat="1" x14ac:dyDescent="0.2">
      <c r="C127"/>
      <c r="D127"/>
      <c r="E127"/>
      <c r="F127"/>
      <c r="G127"/>
      <c r="H127"/>
      <c r="I127"/>
      <c r="J127"/>
      <c r="K127"/>
      <c r="L127"/>
      <c r="M127" s="27"/>
      <c r="N127" s="27"/>
      <c r="O127" s="27"/>
      <c r="P127" s="27"/>
      <c r="Q127" s="27"/>
      <c r="R127" s="27"/>
    </row>
    <row r="128" spans="3:18" s="8" customFormat="1" x14ac:dyDescent="0.2">
      <c r="C128"/>
      <c r="D128"/>
      <c r="E128"/>
      <c r="F128"/>
      <c r="G128"/>
      <c r="H128"/>
      <c r="I128"/>
      <c r="J128"/>
      <c r="K128"/>
      <c r="L128"/>
      <c r="M128" s="27"/>
      <c r="N128" s="27"/>
      <c r="O128" s="27"/>
      <c r="P128" s="27"/>
      <c r="Q128" s="27"/>
      <c r="R128" s="27"/>
    </row>
    <row r="129" spans="3:18" s="8" customFormat="1" x14ac:dyDescent="0.2">
      <c r="C129"/>
      <c r="D129"/>
      <c r="E129"/>
      <c r="F129"/>
      <c r="G129"/>
      <c r="H129"/>
      <c r="I129"/>
      <c r="J129"/>
      <c r="K129"/>
      <c r="L129"/>
      <c r="M129" s="27"/>
      <c r="N129" s="27"/>
      <c r="O129" s="27"/>
      <c r="P129" s="27"/>
      <c r="Q129" s="27"/>
      <c r="R129" s="27"/>
    </row>
    <row r="130" spans="3:18" s="8" customFormat="1" x14ac:dyDescent="0.2">
      <c r="C130"/>
      <c r="D130"/>
      <c r="E130"/>
      <c r="F130"/>
      <c r="G130"/>
      <c r="H130"/>
      <c r="I130"/>
      <c r="J130"/>
      <c r="K130"/>
      <c r="L130"/>
      <c r="M130" s="27"/>
      <c r="N130" s="27"/>
      <c r="O130" s="27"/>
      <c r="P130" s="27"/>
      <c r="Q130" s="27"/>
      <c r="R130" s="27"/>
    </row>
    <row r="131" spans="3:18" s="8" customFormat="1" x14ac:dyDescent="0.2">
      <c r="C131"/>
      <c r="D131"/>
      <c r="E131"/>
      <c r="F131"/>
      <c r="G131"/>
      <c r="H131"/>
      <c r="I131"/>
      <c r="J131"/>
      <c r="K131"/>
      <c r="L131"/>
      <c r="M131" s="27"/>
      <c r="N131" s="27"/>
      <c r="O131" s="27"/>
      <c r="P131" s="27"/>
      <c r="Q131" s="27"/>
      <c r="R131" s="27"/>
    </row>
    <row r="132" spans="3:18" s="8" customFormat="1" x14ac:dyDescent="0.2">
      <c r="C132"/>
      <c r="D132"/>
      <c r="E132"/>
      <c r="F132"/>
      <c r="G132"/>
      <c r="H132"/>
      <c r="I132"/>
      <c r="J132"/>
      <c r="K132"/>
      <c r="L132"/>
      <c r="M132" s="27"/>
      <c r="N132" s="27"/>
      <c r="O132" s="27"/>
      <c r="P132" s="27"/>
      <c r="Q132" s="27"/>
      <c r="R132" s="27"/>
    </row>
    <row r="133" spans="3:18" s="8" customFormat="1" x14ac:dyDescent="0.2">
      <c r="C133"/>
      <c r="D133"/>
      <c r="E133"/>
      <c r="F133"/>
      <c r="G133"/>
      <c r="H133"/>
      <c r="I133"/>
      <c r="J133"/>
      <c r="K133"/>
      <c r="L133"/>
      <c r="M133" s="27"/>
      <c r="N133" s="27"/>
      <c r="O133" s="27"/>
      <c r="P133" s="27"/>
      <c r="Q133" s="27"/>
      <c r="R133" s="27"/>
    </row>
    <row r="134" spans="3:18" s="8" customFormat="1" x14ac:dyDescent="0.2">
      <c r="C134"/>
      <c r="D134"/>
      <c r="E134"/>
      <c r="F134"/>
      <c r="G134"/>
      <c r="H134"/>
      <c r="I134"/>
      <c r="J134"/>
      <c r="K134"/>
      <c r="L134"/>
      <c r="M134" s="27"/>
      <c r="N134" s="27"/>
      <c r="O134" s="27"/>
      <c r="P134" s="27"/>
      <c r="Q134" s="27"/>
      <c r="R134" s="27"/>
    </row>
    <row r="135" spans="3:18" s="8" customFormat="1" x14ac:dyDescent="0.2">
      <c r="C135"/>
      <c r="D135"/>
      <c r="E135"/>
      <c r="F135"/>
      <c r="G135"/>
      <c r="H135"/>
      <c r="I135"/>
      <c r="J135"/>
      <c r="K135"/>
      <c r="L135"/>
      <c r="M135" s="27"/>
      <c r="N135" s="27"/>
      <c r="O135" s="27"/>
      <c r="P135" s="27"/>
      <c r="Q135" s="27"/>
      <c r="R135" s="27"/>
    </row>
    <row r="136" spans="3:18" s="8" customFormat="1" x14ac:dyDescent="0.2">
      <c r="C136"/>
      <c r="D136"/>
      <c r="E136"/>
      <c r="F136"/>
      <c r="G136"/>
      <c r="H136"/>
      <c r="I136"/>
      <c r="J136"/>
      <c r="K136"/>
      <c r="L136"/>
      <c r="M136" s="27"/>
      <c r="N136" s="27"/>
      <c r="O136" s="27"/>
      <c r="P136" s="27"/>
      <c r="Q136" s="27"/>
      <c r="R136" s="27"/>
    </row>
    <row r="137" spans="3:18" s="8" customFormat="1" x14ac:dyDescent="0.2">
      <c r="C137"/>
      <c r="D137"/>
      <c r="E137"/>
      <c r="F137"/>
      <c r="G137"/>
      <c r="H137"/>
      <c r="I137"/>
      <c r="J137"/>
      <c r="K137"/>
      <c r="L137"/>
      <c r="M137" s="27"/>
      <c r="N137" s="27"/>
      <c r="O137" s="27"/>
      <c r="P137" s="27"/>
      <c r="Q137" s="27"/>
      <c r="R137" s="27"/>
    </row>
    <row r="138" spans="3:18" s="8" customFormat="1" x14ac:dyDescent="0.2">
      <c r="C138"/>
      <c r="D138"/>
      <c r="E138"/>
      <c r="F138"/>
      <c r="G138"/>
      <c r="H138"/>
      <c r="I138"/>
      <c r="J138"/>
      <c r="K138"/>
      <c r="L138"/>
      <c r="M138" s="27"/>
      <c r="N138" s="27"/>
      <c r="O138" s="27"/>
      <c r="P138" s="27"/>
      <c r="Q138" s="27"/>
      <c r="R138" s="27"/>
    </row>
    <row r="139" spans="3:18" s="8" customFormat="1" x14ac:dyDescent="0.2">
      <c r="C139"/>
      <c r="D139"/>
      <c r="E139"/>
      <c r="F139"/>
      <c r="G139"/>
      <c r="H139"/>
      <c r="I139"/>
      <c r="J139"/>
      <c r="K139"/>
      <c r="L139"/>
      <c r="M139" s="27"/>
      <c r="N139" s="27"/>
      <c r="O139" s="27"/>
      <c r="P139" s="27"/>
      <c r="Q139" s="27"/>
      <c r="R139" s="27"/>
    </row>
    <row r="140" spans="3:18" s="8" customFormat="1" x14ac:dyDescent="0.2">
      <c r="C140"/>
      <c r="D140"/>
      <c r="E140"/>
      <c r="F140"/>
      <c r="G140"/>
      <c r="H140"/>
      <c r="I140"/>
      <c r="J140"/>
      <c r="K140"/>
      <c r="L140"/>
      <c r="M140" s="27"/>
      <c r="N140" s="27"/>
      <c r="O140" s="27"/>
      <c r="P140" s="27"/>
      <c r="Q140" s="27"/>
      <c r="R140" s="27"/>
    </row>
    <row r="141" spans="3:18" s="8" customFormat="1" x14ac:dyDescent="0.2">
      <c r="C141"/>
      <c r="D141"/>
      <c r="E141"/>
      <c r="F141"/>
      <c r="G141"/>
      <c r="H141"/>
      <c r="I141"/>
      <c r="J141"/>
      <c r="K141"/>
      <c r="L141"/>
      <c r="M141" s="27"/>
      <c r="N141" s="27"/>
      <c r="O141" s="27"/>
      <c r="P141" s="27"/>
      <c r="Q141" s="27"/>
      <c r="R141" s="27"/>
    </row>
    <row r="142" spans="3:18" s="8" customFormat="1" x14ac:dyDescent="0.2">
      <c r="C142"/>
      <c r="D142"/>
      <c r="E142"/>
      <c r="F142"/>
      <c r="G142"/>
      <c r="H142"/>
      <c r="I142"/>
      <c r="J142"/>
      <c r="K142"/>
      <c r="L142"/>
      <c r="M142" s="27"/>
      <c r="N142" s="27"/>
      <c r="O142" s="27"/>
      <c r="P142" s="27"/>
      <c r="Q142" s="27"/>
      <c r="R142" s="27"/>
    </row>
    <row r="143" spans="3:18" s="8" customFormat="1" x14ac:dyDescent="0.2">
      <c r="C143"/>
      <c r="D143"/>
      <c r="E143"/>
      <c r="F143"/>
      <c r="G143"/>
      <c r="H143"/>
      <c r="I143"/>
      <c r="J143"/>
      <c r="K143"/>
      <c r="L143"/>
      <c r="M143" s="27"/>
      <c r="N143" s="27"/>
      <c r="O143" s="27"/>
      <c r="P143" s="27"/>
      <c r="Q143" s="27"/>
      <c r="R143" s="27"/>
    </row>
    <row r="144" spans="3:18" s="8" customFormat="1" x14ac:dyDescent="0.2">
      <c r="C144"/>
      <c r="D144"/>
      <c r="E144"/>
      <c r="F144"/>
      <c r="G144"/>
      <c r="H144"/>
      <c r="I144"/>
      <c r="J144"/>
      <c r="K144"/>
      <c r="L144"/>
      <c r="M144" s="27"/>
      <c r="N144" s="27"/>
      <c r="O144" s="27"/>
      <c r="P144" s="27"/>
      <c r="Q144" s="27"/>
      <c r="R144" s="27"/>
    </row>
    <row r="145" spans="3:18" s="8" customFormat="1" x14ac:dyDescent="0.2">
      <c r="C145"/>
      <c r="D145"/>
      <c r="E145"/>
      <c r="F145"/>
      <c r="G145"/>
      <c r="H145"/>
      <c r="I145"/>
      <c r="J145"/>
      <c r="K145"/>
      <c r="L145"/>
      <c r="M145" s="27"/>
      <c r="N145" s="27"/>
      <c r="O145" s="27"/>
      <c r="P145" s="27"/>
      <c r="Q145" s="27"/>
      <c r="R145" s="27"/>
    </row>
    <row r="146" spans="3:18" s="8" customFormat="1" x14ac:dyDescent="0.2">
      <c r="C146"/>
      <c r="D146"/>
      <c r="E146"/>
      <c r="F146"/>
      <c r="G146"/>
      <c r="H146"/>
      <c r="I146"/>
      <c r="J146"/>
      <c r="K146"/>
      <c r="L146"/>
      <c r="M146" s="27"/>
      <c r="N146" s="27"/>
      <c r="O146" s="27"/>
      <c r="P146" s="27"/>
      <c r="Q146" s="27"/>
      <c r="R146" s="27"/>
    </row>
    <row r="147" spans="3:18" s="8" customFormat="1" x14ac:dyDescent="0.2">
      <c r="C147"/>
      <c r="D147"/>
      <c r="E147"/>
      <c r="F147"/>
      <c r="G147"/>
      <c r="H147"/>
      <c r="I147"/>
      <c r="J147"/>
      <c r="K147"/>
      <c r="L147"/>
      <c r="M147" s="27"/>
      <c r="N147" s="27"/>
      <c r="O147" s="27"/>
      <c r="P147" s="27"/>
      <c r="Q147" s="27"/>
      <c r="R147" s="27"/>
    </row>
    <row r="148" spans="3:18" s="8" customFormat="1" x14ac:dyDescent="0.2">
      <c r="C148"/>
      <c r="D148"/>
      <c r="E148"/>
      <c r="F148"/>
      <c r="G148"/>
      <c r="H148"/>
      <c r="I148"/>
      <c r="J148"/>
      <c r="K148"/>
      <c r="L148"/>
      <c r="M148" s="27"/>
      <c r="N148" s="27"/>
      <c r="O148" s="27"/>
      <c r="P148" s="27"/>
      <c r="Q148" s="27"/>
      <c r="R148" s="27"/>
    </row>
    <row r="149" spans="3:18" s="8" customFormat="1" x14ac:dyDescent="0.2">
      <c r="C149"/>
      <c r="D149"/>
      <c r="E149"/>
      <c r="F149"/>
      <c r="G149"/>
      <c r="H149"/>
      <c r="I149"/>
      <c r="J149"/>
      <c r="K149"/>
      <c r="L149"/>
      <c r="M149" s="27"/>
      <c r="N149" s="27"/>
      <c r="O149" s="27"/>
      <c r="P149" s="27"/>
      <c r="Q149" s="27"/>
      <c r="R149" s="27"/>
    </row>
    <row r="150" spans="3:18" s="8" customFormat="1" x14ac:dyDescent="0.2">
      <c r="C150"/>
      <c r="D150"/>
      <c r="E150"/>
      <c r="F150"/>
      <c r="G150"/>
      <c r="H150"/>
      <c r="I150"/>
      <c r="J150"/>
      <c r="K150"/>
      <c r="L150"/>
      <c r="M150" s="27"/>
      <c r="N150" s="27"/>
      <c r="O150" s="27"/>
      <c r="P150" s="27"/>
      <c r="Q150" s="27"/>
      <c r="R150" s="27"/>
    </row>
    <row r="151" spans="3:18" s="8" customFormat="1" x14ac:dyDescent="0.2">
      <c r="C151"/>
      <c r="D151"/>
      <c r="E151"/>
      <c r="F151"/>
      <c r="G151"/>
      <c r="H151"/>
      <c r="I151"/>
      <c r="J151"/>
      <c r="K151"/>
      <c r="L151"/>
      <c r="M151" s="27"/>
      <c r="N151" s="27"/>
      <c r="O151" s="27"/>
      <c r="P151" s="27"/>
      <c r="Q151" s="27"/>
      <c r="R151" s="27"/>
    </row>
    <row r="152" spans="3:18" s="8" customFormat="1" x14ac:dyDescent="0.2">
      <c r="C152"/>
      <c r="D152"/>
      <c r="E152"/>
      <c r="F152"/>
      <c r="G152"/>
      <c r="H152"/>
      <c r="I152"/>
      <c r="J152"/>
      <c r="K152"/>
      <c r="L152"/>
      <c r="M152" s="27"/>
      <c r="N152" s="27"/>
      <c r="O152" s="27"/>
      <c r="P152" s="27"/>
      <c r="Q152" s="27"/>
      <c r="R152" s="27"/>
    </row>
    <row r="153" spans="3:18" s="8" customFormat="1" x14ac:dyDescent="0.2">
      <c r="C153"/>
      <c r="D153"/>
      <c r="E153"/>
      <c r="F153"/>
      <c r="G153"/>
      <c r="H153"/>
      <c r="I153"/>
      <c r="J153"/>
      <c r="K153"/>
      <c r="L153"/>
      <c r="M153" s="27"/>
      <c r="N153" s="27"/>
      <c r="O153" s="27"/>
      <c r="P153" s="27"/>
      <c r="Q153" s="27"/>
      <c r="R153" s="27"/>
    </row>
    <row r="154" spans="3:18" s="8" customFormat="1" x14ac:dyDescent="0.2">
      <c r="C154"/>
      <c r="D154"/>
      <c r="E154"/>
      <c r="F154"/>
      <c r="G154"/>
      <c r="H154"/>
      <c r="I154"/>
      <c r="J154"/>
      <c r="K154"/>
      <c r="L154"/>
      <c r="M154" s="27"/>
      <c r="N154" s="27"/>
      <c r="O154" s="27"/>
      <c r="P154" s="27"/>
      <c r="Q154" s="27"/>
      <c r="R154" s="27"/>
    </row>
    <row r="155" spans="3:18" s="8" customFormat="1" x14ac:dyDescent="0.2">
      <c r="C155"/>
      <c r="D155"/>
      <c r="E155"/>
      <c r="F155"/>
      <c r="G155"/>
      <c r="H155"/>
      <c r="I155"/>
      <c r="J155"/>
      <c r="K155"/>
      <c r="L155"/>
      <c r="M155" s="27"/>
      <c r="N155" s="27"/>
      <c r="O155" s="27"/>
      <c r="P155" s="27"/>
      <c r="Q155" s="27"/>
      <c r="R155" s="27"/>
    </row>
    <row r="156" spans="3:18" s="8" customFormat="1" x14ac:dyDescent="0.2">
      <c r="C156"/>
      <c r="D156"/>
      <c r="E156"/>
      <c r="F156"/>
      <c r="G156"/>
      <c r="H156"/>
      <c r="I156"/>
      <c r="J156"/>
      <c r="K156"/>
      <c r="L156"/>
      <c r="M156" s="27"/>
      <c r="N156" s="27"/>
      <c r="O156" s="27"/>
      <c r="P156" s="27"/>
      <c r="Q156" s="27"/>
      <c r="R156" s="27"/>
    </row>
    <row r="157" spans="3:18" s="8" customFormat="1" x14ac:dyDescent="0.2">
      <c r="C157"/>
      <c r="D157"/>
      <c r="E157"/>
      <c r="F157"/>
      <c r="G157"/>
      <c r="H157"/>
      <c r="I157"/>
      <c r="J157"/>
      <c r="K157"/>
      <c r="L157"/>
      <c r="M157" s="27"/>
      <c r="N157" s="27"/>
      <c r="O157" s="27"/>
      <c r="P157" s="27"/>
      <c r="Q157" s="27"/>
      <c r="R157" s="27"/>
    </row>
    <row r="158" spans="3:18" s="8" customFormat="1" x14ac:dyDescent="0.2">
      <c r="C158"/>
      <c r="D158"/>
      <c r="E158"/>
      <c r="F158"/>
      <c r="G158"/>
      <c r="H158"/>
      <c r="I158"/>
      <c r="J158"/>
      <c r="K158"/>
      <c r="L158"/>
      <c r="M158" s="27"/>
      <c r="N158" s="27"/>
      <c r="O158" s="27"/>
      <c r="P158" s="27"/>
      <c r="Q158" s="27"/>
      <c r="R158" s="27"/>
    </row>
    <row r="159" spans="3:18" s="8" customFormat="1" x14ac:dyDescent="0.2">
      <c r="C159"/>
      <c r="D159"/>
      <c r="E159"/>
      <c r="F159"/>
      <c r="G159"/>
      <c r="H159"/>
      <c r="I159"/>
      <c r="J159"/>
      <c r="K159"/>
      <c r="L159"/>
      <c r="M159" s="27"/>
      <c r="N159" s="27"/>
      <c r="O159" s="27"/>
      <c r="P159" s="27"/>
      <c r="Q159" s="27"/>
      <c r="R159" s="27"/>
    </row>
    <row r="160" spans="3:18" s="8" customFormat="1" x14ac:dyDescent="0.2">
      <c r="C160"/>
      <c r="D160"/>
      <c r="E160"/>
      <c r="F160"/>
      <c r="G160"/>
      <c r="H160"/>
      <c r="I160"/>
      <c r="J160"/>
      <c r="K160"/>
      <c r="L160"/>
      <c r="M160" s="27"/>
      <c r="N160" s="27"/>
      <c r="O160" s="27"/>
      <c r="P160" s="27"/>
      <c r="Q160" s="27"/>
      <c r="R160" s="27"/>
    </row>
    <row r="161" spans="3:18" s="8" customFormat="1" x14ac:dyDescent="0.2">
      <c r="C161"/>
      <c r="D161"/>
      <c r="E161"/>
      <c r="F161"/>
      <c r="G161"/>
      <c r="H161"/>
      <c r="I161"/>
      <c r="J161"/>
      <c r="K161"/>
      <c r="L161"/>
      <c r="M161" s="27"/>
      <c r="N161" s="27"/>
      <c r="O161" s="27"/>
      <c r="P161" s="27"/>
      <c r="Q161" s="27"/>
      <c r="R161" s="27"/>
    </row>
    <row r="162" spans="3:18" s="8" customFormat="1" x14ac:dyDescent="0.2">
      <c r="C162"/>
      <c r="D162"/>
      <c r="E162"/>
      <c r="F162"/>
      <c r="G162"/>
      <c r="H162"/>
      <c r="I162"/>
      <c r="J162"/>
      <c r="K162"/>
      <c r="L162"/>
      <c r="M162" s="27"/>
      <c r="N162" s="27"/>
      <c r="O162" s="27"/>
      <c r="P162" s="27"/>
      <c r="Q162" s="27"/>
      <c r="R162" s="27"/>
    </row>
    <row r="163" spans="3:18" s="8" customFormat="1" x14ac:dyDescent="0.2">
      <c r="C163"/>
      <c r="D163"/>
      <c r="E163"/>
      <c r="F163"/>
      <c r="G163"/>
      <c r="H163"/>
      <c r="I163"/>
      <c r="J163"/>
      <c r="K163"/>
      <c r="L163"/>
      <c r="M163" s="27"/>
      <c r="N163" s="27"/>
      <c r="O163" s="27"/>
      <c r="P163" s="27"/>
      <c r="Q163" s="27"/>
      <c r="R163" s="27"/>
    </row>
    <row r="164" spans="3:18" s="8" customFormat="1" x14ac:dyDescent="0.2">
      <c r="C164"/>
      <c r="D164"/>
      <c r="E164"/>
      <c r="F164"/>
      <c r="G164"/>
      <c r="H164"/>
      <c r="I164"/>
      <c r="J164"/>
      <c r="K164"/>
      <c r="L164"/>
      <c r="M164" s="27"/>
      <c r="N164" s="27"/>
      <c r="O164" s="27"/>
      <c r="P164" s="27"/>
      <c r="Q164" s="27"/>
      <c r="R164" s="27"/>
    </row>
    <row r="165" spans="3:18" s="8" customFormat="1" x14ac:dyDescent="0.2">
      <c r="C165"/>
      <c r="D165"/>
      <c r="E165"/>
      <c r="F165"/>
      <c r="G165"/>
      <c r="H165"/>
      <c r="I165"/>
      <c r="J165"/>
      <c r="K165"/>
      <c r="L165"/>
      <c r="M165" s="27"/>
      <c r="N165" s="27"/>
      <c r="O165" s="27"/>
      <c r="P165" s="27"/>
      <c r="Q165" s="27"/>
      <c r="R165" s="27"/>
    </row>
    <row r="166" spans="3:18" s="8" customFormat="1" x14ac:dyDescent="0.2">
      <c r="C166"/>
      <c r="D166"/>
      <c r="E166"/>
      <c r="F166"/>
      <c r="G166"/>
      <c r="H166"/>
      <c r="I166"/>
      <c r="J166"/>
      <c r="K166"/>
      <c r="L166"/>
      <c r="M166" s="27"/>
      <c r="N166" s="27"/>
      <c r="O166" s="27"/>
      <c r="P166" s="27"/>
      <c r="Q166" s="27"/>
      <c r="R166" s="27"/>
    </row>
    <row r="167" spans="3:18" s="8" customFormat="1" x14ac:dyDescent="0.2">
      <c r="C167"/>
      <c r="D167"/>
      <c r="E167"/>
      <c r="F167"/>
      <c r="G167"/>
      <c r="H167"/>
      <c r="I167"/>
      <c r="J167"/>
      <c r="K167"/>
      <c r="L167"/>
      <c r="M167" s="27"/>
      <c r="N167" s="27"/>
      <c r="O167" s="27"/>
      <c r="P167" s="27"/>
      <c r="Q167" s="27"/>
      <c r="R167" s="27"/>
    </row>
    <row r="168" spans="3:18" s="8" customFormat="1" x14ac:dyDescent="0.2">
      <c r="C168"/>
      <c r="D168"/>
      <c r="E168"/>
      <c r="F168"/>
      <c r="G168"/>
      <c r="H168"/>
      <c r="I168"/>
      <c r="J168"/>
      <c r="K168"/>
      <c r="L168"/>
      <c r="M168" s="27"/>
      <c r="N168" s="27"/>
      <c r="O168" s="27"/>
      <c r="P168" s="27"/>
      <c r="Q168" s="27"/>
      <c r="R168" s="27"/>
    </row>
    <row r="169" spans="3:18" s="8" customFormat="1" x14ac:dyDescent="0.2">
      <c r="C169"/>
      <c r="D169"/>
      <c r="E169"/>
      <c r="F169"/>
      <c r="G169"/>
      <c r="H169"/>
      <c r="I169"/>
      <c r="J169"/>
      <c r="K169"/>
      <c r="L169"/>
      <c r="M169" s="27"/>
      <c r="N169" s="27"/>
      <c r="O169" s="27"/>
      <c r="P169" s="27"/>
      <c r="Q169" s="27"/>
      <c r="R169" s="27"/>
    </row>
    <row r="170" spans="3:18" s="8" customFormat="1" x14ac:dyDescent="0.2">
      <c r="C170"/>
      <c r="D170"/>
      <c r="E170"/>
      <c r="F170"/>
      <c r="G170"/>
      <c r="H170"/>
      <c r="I170"/>
      <c r="J170"/>
      <c r="K170"/>
      <c r="L170"/>
      <c r="M170" s="27"/>
      <c r="N170" s="27"/>
      <c r="O170" s="27"/>
      <c r="P170" s="27"/>
      <c r="Q170" s="27"/>
      <c r="R170" s="27"/>
    </row>
    <row r="171" spans="3:18" s="8" customFormat="1" x14ac:dyDescent="0.2">
      <c r="C171"/>
      <c r="D171"/>
      <c r="E171"/>
      <c r="F171"/>
      <c r="G171"/>
      <c r="H171"/>
      <c r="I171"/>
      <c r="J171"/>
      <c r="K171"/>
      <c r="L171"/>
      <c r="M171" s="27"/>
      <c r="N171" s="27"/>
      <c r="O171" s="27"/>
      <c r="P171" s="27"/>
      <c r="Q171" s="27"/>
      <c r="R171" s="27"/>
    </row>
    <row r="172" spans="3:18" s="8" customFormat="1" x14ac:dyDescent="0.2">
      <c r="C172"/>
      <c r="D172"/>
      <c r="E172"/>
      <c r="F172"/>
      <c r="G172"/>
      <c r="H172"/>
      <c r="I172"/>
      <c r="J172"/>
      <c r="K172"/>
      <c r="L172"/>
      <c r="M172" s="27"/>
      <c r="N172" s="27"/>
      <c r="O172" s="27"/>
      <c r="P172" s="27"/>
      <c r="Q172" s="27"/>
      <c r="R172" s="27"/>
    </row>
    <row r="173" spans="3:18" s="8" customFormat="1" x14ac:dyDescent="0.2">
      <c r="C173"/>
      <c r="D173"/>
      <c r="E173"/>
      <c r="F173"/>
      <c r="G173"/>
      <c r="H173"/>
      <c r="I173"/>
      <c r="J173"/>
      <c r="K173"/>
      <c r="L173"/>
      <c r="M173" s="27"/>
      <c r="N173" s="27"/>
      <c r="O173" s="27"/>
      <c r="P173" s="27"/>
      <c r="Q173" s="27"/>
      <c r="R173" s="27"/>
    </row>
    <row r="174" spans="3:18" s="8" customFormat="1" x14ac:dyDescent="0.2">
      <c r="C174"/>
      <c r="D174"/>
      <c r="E174"/>
      <c r="F174"/>
      <c r="G174"/>
      <c r="H174"/>
      <c r="I174"/>
      <c r="J174"/>
      <c r="K174"/>
      <c r="L174"/>
      <c r="M174" s="27"/>
      <c r="N174" s="27"/>
      <c r="O174" s="27"/>
      <c r="P174" s="27"/>
      <c r="Q174" s="27"/>
      <c r="R174" s="27"/>
    </row>
    <row r="175" spans="3:18" s="8" customFormat="1" x14ac:dyDescent="0.2">
      <c r="C175"/>
      <c r="D175"/>
      <c r="E175"/>
      <c r="F175"/>
      <c r="G175"/>
      <c r="H175"/>
      <c r="I175"/>
      <c r="J175"/>
      <c r="K175"/>
      <c r="L175"/>
      <c r="M175" s="27"/>
      <c r="N175" s="27"/>
      <c r="O175" s="27"/>
      <c r="P175" s="27"/>
      <c r="Q175" s="27"/>
      <c r="R175" s="27"/>
    </row>
    <row r="176" spans="3:18" s="8" customFormat="1" x14ac:dyDescent="0.2">
      <c r="C176"/>
      <c r="D176"/>
      <c r="E176"/>
      <c r="F176"/>
      <c r="G176"/>
      <c r="H176"/>
      <c r="I176"/>
      <c r="J176"/>
      <c r="K176"/>
      <c r="L176"/>
      <c r="M176" s="27"/>
      <c r="N176" s="27"/>
      <c r="O176" s="27"/>
      <c r="P176" s="27"/>
      <c r="Q176" s="27"/>
      <c r="R176" s="27"/>
    </row>
    <row r="177" spans="3:18" s="8" customFormat="1" x14ac:dyDescent="0.2">
      <c r="C177"/>
      <c r="D177"/>
      <c r="E177"/>
      <c r="F177"/>
      <c r="G177"/>
      <c r="H177"/>
      <c r="I177"/>
      <c r="J177"/>
      <c r="K177"/>
      <c r="L177"/>
      <c r="M177" s="27"/>
      <c r="N177" s="27"/>
      <c r="O177" s="27"/>
      <c r="P177" s="27"/>
      <c r="Q177" s="27"/>
      <c r="R177" s="27"/>
    </row>
    <row r="178" spans="3:18" s="8" customFormat="1" x14ac:dyDescent="0.2">
      <c r="C178"/>
      <c r="D178"/>
      <c r="E178"/>
      <c r="F178"/>
      <c r="G178"/>
      <c r="H178"/>
      <c r="I178"/>
      <c r="J178"/>
      <c r="K178"/>
      <c r="L178"/>
      <c r="M178" s="27"/>
      <c r="N178" s="27"/>
      <c r="O178" s="27"/>
      <c r="P178" s="27"/>
      <c r="Q178" s="27"/>
      <c r="R178" s="27"/>
    </row>
    <row r="179" spans="3:18" s="8" customFormat="1" x14ac:dyDescent="0.2">
      <c r="C179"/>
      <c r="D179"/>
      <c r="E179"/>
      <c r="F179"/>
      <c r="G179"/>
      <c r="H179"/>
      <c r="I179"/>
      <c r="J179"/>
      <c r="K179"/>
      <c r="L179"/>
      <c r="M179" s="27"/>
      <c r="N179" s="27"/>
      <c r="O179" s="27"/>
      <c r="P179" s="27"/>
      <c r="Q179" s="27"/>
      <c r="R179" s="27"/>
    </row>
    <row r="180" spans="3:18" s="8" customFormat="1" x14ac:dyDescent="0.2">
      <c r="C180"/>
      <c r="D180"/>
      <c r="E180"/>
      <c r="F180"/>
      <c r="G180"/>
      <c r="H180"/>
      <c r="I180"/>
      <c r="J180"/>
      <c r="K180"/>
      <c r="L180"/>
      <c r="M180" s="27"/>
      <c r="N180" s="27"/>
      <c r="O180" s="27"/>
      <c r="P180" s="27"/>
      <c r="Q180" s="27"/>
      <c r="R180" s="27"/>
    </row>
    <row r="181" spans="3:18" s="8" customFormat="1" x14ac:dyDescent="0.2">
      <c r="C181"/>
      <c r="D181"/>
      <c r="E181"/>
      <c r="F181"/>
      <c r="G181"/>
      <c r="H181"/>
      <c r="I181"/>
      <c r="J181"/>
      <c r="K181"/>
      <c r="L181"/>
      <c r="M181" s="27"/>
      <c r="N181" s="27"/>
      <c r="O181" s="27"/>
      <c r="P181" s="27"/>
      <c r="Q181" s="27"/>
      <c r="R181" s="27"/>
    </row>
    <row r="182" spans="3:18" s="8" customFormat="1" x14ac:dyDescent="0.2">
      <c r="C182"/>
      <c r="D182"/>
      <c r="E182"/>
      <c r="F182"/>
      <c r="G182"/>
      <c r="H182"/>
      <c r="I182"/>
      <c r="J182"/>
      <c r="K182"/>
      <c r="L182"/>
      <c r="M182" s="27"/>
      <c r="N182" s="27"/>
      <c r="O182" s="27"/>
      <c r="P182" s="27"/>
      <c r="Q182" s="27"/>
      <c r="R182" s="27"/>
    </row>
    <row r="183" spans="3:18" s="8" customFormat="1" x14ac:dyDescent="0.2">
      <c r="C183"/>
      <c r="D183"/>
      <c r="E183"/>
      <c r="F183"/>
      <c r="G183"/>
      <c r="H183"/>
      <c r="I183"/>
      <c r="J183"/>
      <c r="K183"/>
      <c r="L183"/>
      <c r="M183" s="27"/>
      <c r="N183" s="27"/>
      <c r="O183" s="27"/>
      <c r="P183" s="27"/>
      <c r="Q183" s="27"/>
      <c r="R183" s="27"/>
    </row>
    <row r="184" spans="3:18" s="8" customFormat="1" x14ac:dyDescent="0.2">
      <c r="C184"/>
      <c r="D184"/>
      <c r="E184"/>
      <c r="F184"/>
      <c r="G184"/>
      <c r="H184"/>
      <c r="I184"/>
      <c r="J184"/>
      <c r="K184"/>
      <c r="L184"/>
      <c r="M184" s="27"/>
      <c r="N184" s="27"/>
      <c r="O184" s="27"/>
      <c r="P184" s="27"/>
      <c r="Q184" s="27"/>
      <c r="R184" s="27"/>
    </row>
    <row r="185" spans="3:18" s="8" customFormat="1" x14ac:dyDescent="0.2">
      <c r="C185"/>
      <c r="D185"/>
      <c r="E185"/>
      <c r="F185"/>
      <c r="G185"/>
      <c r="H185"/>
      <c r="I185"/>
      <c r="J185"/>
      <c r="K185"/>
      <c r="L185"/>
      <c r="M185" s="27"/>
      <c r="N185" s="27"/>
      <c r="O185" s="27"/>
      <c r="P185" s="27"/>
      <c r="Q185" s="27"/>
      <c r="R185" s="27"/>
    </row>
    <row r="186" spans="3:18" s="8" customFormat="1" x14ac:dyDescent="0.2">
      <c r="C186"/>
      <c r="D186"/>
      <c r="E186"/>
      <c r="F186"/>
      <c r="G186"/>
      <c r="H186"/>
      <c r="I186"/>
      <c r="J186"/>
      <c r="K186"/>
      <c r="L186"/>
      <c r="M186" s="27"/>
      <c r="N186" s="27"/>
      <c r="O186" s="27"/>
      <c r="P186" s="27"/>
      <c r="Q186" s="27"/>
      <c r="R186" s="27"/>
    </row>
    <row r="187" spans="3:18" s="8" customFormat="1" x14ac:dyDescent="0.2">
      <c r="C187"/>
      <c r="D187"/>
      <c r="E187"/>
      <c r="F187"/>
      <c r="G187"/>
      <c r="H187"/>
      <c r="I187"/>
      <c r="J187"/>
      <c r="K187"/>
      <c r="L187"/>
      <c r="M187" s="27"/>
      <c r="N187" s="27"/>
      <c r="O187" s="27"/>
      <c r="P187" s="27"/>
      <c r="Q187" s="27"/>
      <c r="R187" s="27"/>
    </row>
    <row r="188" spans="3:18" s="8" customFormat="1" x14ac:dyDescent="0.2">
      <c r="C188"/>
      <c r="D188"/>
      <c r="E188"/>
      <c r="F188"/>
      <c r="G188"/>
      <c r="H188"/>
      <c r="I188"/>
      <c r="J188"/>
      <c r="K188"/>
      <c r="L188"/>
      <c r="M188" s="27"/>
      <c r="N188" s="27"/>
      <c r="O188" s="27"/>
      <c r="P188" s="27"/>
      <c r="Q188" s="27"/>
      <c r="R188" s="27"/>
    </row>
    <row r="189" spans="3:18" s="8" customFormat="1" x14ac:dyDescent="0.2">
      <c r="C189"/>
      <c r="D189"/>
      <c r="E189"/>
      <c r="F189"/>
      <c r="G189"/>
      <c r="H189"/>
      <c r="I189"/>
      <c r="J189"/>
      <c r="K189"/>
      <c r="L189"/>
      <c r="M189" s="27"/>
      <c r="N189" s="27"/>
      <c r="O189" s="27"/>
      <c r="P189" s="27"/>
      <c r="Q189" s="27"/>
      <c r="R189" s="27"/>
    </row>
    <row r="190" spans="3:18" s="8" customFormat="1" x14ac:dyDescent="0.2">
      <c r="C190"/>
      <c r="D190"/>
      <c r="E190"/>
      <c r="F190"/>
      <c r="G190"/>
      <c r="H190"/>
      <c r="I190"/>
      <c r="J190"/>
      <c r="K190"/>
      <c r="L190"/>
      <c r="M190" s="27"/>
      <c r="N190" s="27"/>
      <c r="O190" s="27"/>
      <c r="P190" s="27"/>
      <c r="Q190" s="27"/>
      <c r="R190" s="27"/>
    </row>
    <row r="191" spans="3:18" s="8" customFormat="1" x14ac:dyDescent="0.2">
      <c r="C191"/>
      <c r="D191"/>
      <c r="E191"/>
      <c r="F191"/>
      <c r="G191"/>
      <c r="H191"/>
      <c r="I191"/>
      <c r="J191"/>
      <c r="K191"/>
      <c r="L191"/>
      <c r="M191" s="27"/>
      <c r="N191" s="27"/>
      <c r="O191" s="27"/>
      <c r="P191" s="27"/>
      <c r="Q191" s="27"/>
      <c r="R191" s="27"/>
    </row>
    <row r="192" spans="3:18" s="8" customFormat="1" x14ac:dyDescent="0.2">
      <c r="C192"/>
      <c r="D192"/>
      <c r="E192"/>
      <c r="F192"/>
      <c r="G192"/>
      <c r="H192"/>
      <c r="I192"/>
      <c r="J192"/>
      <c r="K192"/>
      <c r="L192"/>
      <c r="M192" s="27"/>
      <c r="N192" s="27"/>
      <c r="O192" s="27"/>
      <c r="P192" s="27"/>
      <c r="Q192" s="27"/>
      <c r="R192" s="27"/>
    </row>
    <row r="193" spans="3:18" s="8" customFormat="1" x14ac:dyDescent="0.2">
      <c r="C193"/>
      <c r="D193"/>
      <c r="E193"/>
      <c r="F193"/>
      <c r="G193"/>
      <c r="H193"/>
      <c r="I193"/>
      <c r="J193"/>
      <c r="K193"/>
      <c r="L193"/>
      <c r="M193" s="27"/>
      <c r="N193" s="27"/>
      <c r="O193" s="27"/>
      <c r="P193" s="27"/>
      <c r="Q193" s="27"/>
      <c r="R193" s="27"/>
    </row>
    <row r="194" spans="3:18" s="8" customFormat="1" x14ac:dyDescent="0.2">
      <c r="C194"/>
      <c r="D194"/>
      <c r="E194"/>
      <c r="F194"/>
      <c r="G194"/>
      <c r="H194"/>
      <c r="I194"/>
      <c r="J194"/>
      <c r="K194"/>
      <c r="L194"/>
      <c r="M194" s="27"/>
      <c r="N194" s="27"/>
      <c r="O194" s="27"/>
      <c r="P194" s="27"/>
      <c r="Q194" s="27"/>
      <c r="R194" s="27"/>
    </row>
    <row r="195" spans="3:18" s="8" customFormat="1" x14ac:dyDescent="0.2">
      <c r="C195"/>
      <c r="D195"/>
      <c r="E195"/>
      <c r="F195"/>
      <c r="G195"/>
      <c r="H195"/>
      <c r="I195"/>
      <c r="J195"/>
      <c r="K195"/>
      <c r="L195"/>
      <c r="M195" s="27"/>
      <c r="N195" s="27"/>
      <c r="O195" s="27"/>
      <c r="P195" s="27"/>
      <c r="Q195" s="27"/>
      <c r="R195" s="27"/>
    </row>
    <row r="196" spans="3:18" s="8" customFormat="1" x14ac:dyDescent="0.2">
      <c r="C196"/>
      <c r="D196"/>
      <c r="E196"/>
      <c r="F196"/>
      <c r="G196"/>
      <c r="H196"/>
      <c r="I196"/>
      <c r="J196"/>
      <c r="K196"/>
      <c r="L196"/>
      <c r="M196" s="27"/>
      <c r="N196" s="27"/>
      <c r="O196" s="27"/>
      <c r="P196" s="27"/>
      <c r="Q196" s="27"/>
      <c r="R196" s="27"/>
    </row>
    <row r="197" spans="3:18" s="8" customFormat="1" x14ac:dyDescent="0.2">
      <c r="C197"/>
      <c r="D197"/>
      <c r="E197"/>
      <c r="F197"/>
      <c r="G197"/>
      <c r="H197"/>
      <c r="I197"/>
      <c r="J197"/>
      <c r="K197"/>
      <c r="L197"/>
      <c r="M197" s="27"/>
      <c r="N197" s="27"/>
      <c r="O197" s="27"/>
      <c r="P197" s="27"/>
      <c r="Q197" s="27"/>
      <c r="R197" s="27"/>
    </row>
    <row r="198" spans="3:18" s="8" customFormat="1" x14ac:dyDescent="0.2">
      <c r="C198"/>
      <c r="D198"/>
      <c r="E198"/>
      <c r="F198"/>
      <c r="G198"/>
      <c r="H198"/>
      <c r="I198"/>
      <c r="J198"/>
      <c r="K198"/>
      <c r="L198"/>
      <c r="M198" s="27"/>
      <c r="N198" s="27"/>
      <c r="O198" s="27"/>
      <c r="P198" s="27"/>
      <c r="Q198" s="27"/>
      <c r="R198" s="27"/>
    </row>
    <row r="199" spans="3:18" s="8" customFormat="1" x14ac:dyDescent="0.2">
      <c r="C199"/>
      <c r="D199"/>
      <c r="E199"/>
      <c r="F199"/>
      <c r="G199"/>
      <c r="H199"/>
      <c r="I199"/>
      <c r="J199"/>
      <c r="K199"/>
      <c r="L199"/>
      <c r="M199" s="27"/>
      <c r="N199" s="27"/>
      <c r="O199" s="27"/>
      <c r="P199" s="27"/>
      <c r="Q199" s="27"/>
      <c r="R199" s="27"/>
    </row>
    <row r="200" spans="3:18" s="8" customFormat="1" x14ac:dyDescent="0.2">
      <c r="C200"/>
      <c r="D200"/>
      <c r="E200"/>
      <c r="F200"/>
      <c r="G200"/>
      <c r="H200"/>
      <c r="I200"/>
      <c r="J200"/>
      <c r="K200"/>
      <c r="L200"/>
      <c r="M200" s="27"/>
      <c r="N200" s="27"/>
      <c r="O200" s="27"/>
      <c r="P200" s="27"/>
      <c r="Q200" s="27"/>
      <c r="R200" s="27"/>
    </row>
    <row r="201" spans="3:18" s="8" customFormat="1" x14ac:dyDescent="0.2">
      <c r="C201"/>
      <c r="D201"/>
      <c r="E201"/>
      <c r="F201"/>
      <c r="G201"/>
      <c r="H201"/>
      <c r="I201"/>
      <c r="J201"/>
      <c r="K201"/>
      <c r="L201"/>
      <c r="M201" s="27"/>
      <c r="N201" s="27"/>
      <c r="O201" s="27"/>
      <c r="P201" s="27"/>
      <c r="Q201" s="27"/>
      <c r="R201" s="27"/>
    </row>
    <row r="202" spans="3:18" s="8" customFormat="1" x14ac:dyDescent="0.2">
      <c r="C202"/>
      <c r="D202"/>
      <c r="E202"/>
      <c r="F202"/>
      <c r="G202"/>
      <c r="H202"/>
      <c r="I202"/>
      <c r="J202"/>
      <c r="K202"/>
      <c r="L202"/>
      <c r="M202" s="27"/>
      <c r="N202" s="27"/>
      <c r="O202" s="27"/>
      <c r="P202" s="27"/>
      <c r="Q202" s="27"/>
      <c r="R202" s="27"/>
    </row>
    <row r="203" spans="3:18" s="8" customFormat="1" x14ac:dyDescent="0.2">
      <c r="C203"/>
      <c r="D203"/>
      <c r="E203"/>
      <c r="F203"/>
      <c r="G203"/>
      <c r="H203"/>
      <c r="I203"/>
      <c r="J203"/>
      <c r="K203"/>
      <c r="L203"/>
      <c r="M203" s="27"/>
      <c r="N203" s="27"/>
      <c r="O203" s="27"/>
      <c r="P203" s="27"/>
      <c r="Q203" s="27"/>
      <c r="R203" s="27"/>
    </row>
    <row r="204" spans="3:18" s="8" customFormat="1" x14ac:dyDescent="0.2">
      <c r="C204"/>
      <c r="D204"/>
      <c r="E204"/>
      <c r="F204"/>
      <c r="G204"/>
      <c r="H204"/>
      <c r="I204"/>
      <c r="J204"/>
      <c r="K204"/>
      <c r="L204"/>
      <c r="M204" s="27"/>
      <c r="N204" s="27"/>
      <c r="O204" s="27"/>
      <c r="P204" s="27"/>
      <c r="Q204" s="27"/>
      <c r="R204" s="27"/>
    </row>
    <row r="205" spans="3:18" s="8" customFormat="1" x14ac:dyDescent="0.2">
      <c r="C205"/>
      <c r="D205"/>
      <c r="E205"/>
      <c r="F205"/>
      <c r="G205"/>
      <c r="H205"/>
      <c r="I205"/>
      <c r="J205"/>
      <c r="K205"/>
      <c r="L205"/>
      <c r="M205" s="27"/>
      <c r="N205" s="27"/>
      <c r="O205" s="27"/>
      <c r="P205" s="27"/>
      <c r="Q205" s="27"/>
      <c r="R205" s="27"/>
    </row>
    <row r="206" spans="3:18" s="8" customFormat="1" x14ac:dyDescent="0.2">
      <c r="C206"/>
      <c r="D206"/>
      <c r="E206"/>
      <c r="F206"/>
      <c r="G206"/>
      <c r="H206"/>
      <c r="I206"/>
      <c r="J206"/>
      <c r="K206"/>
      <c r="L206"/>
      <c r="M206" s="27"/>
      <c r="N206" s="27"/>
      <c r="O206" s="27"/>
      <c r="P206" s="27"/>
      <c r="Q206" s="27"/>
      <c r="R206" s="27"/>
    </row>
    <row r="207" spans="3:18" s="8" customFormat="1" x14ac:dyDescent="0.2">
      <c r="C207"/>
      <c r="D207"/>
      <c r="E207"/>
      <c r="F207"/>
      <c r="G207"/>
      <c r="H207"/>
      <c r="I207"/>
      <c r="J207"/>
      <c r="K207"/>
      <c r="L207"/>
      <c r="M207" s="27"/>
      <c r="N207" s="27"/>
      <c r="O207" s="27"/>
      <c r="P207" s="27"/>
      <c r="Q207" s="27"/>
      <c r="R207" s="27"/>
    </row>
    <row r="208" spans="3:18" s="8" customFormat="1" x14ac:dyDescent="0.2">
      <c r="C208"/>
      <c r="D208"/>
      <c r="E208"/>
      <c r="F208"/>
      <c r="G208"/>
      <c r="H208"/>
      <c r="I208"/>
      <c r="J208"/>
      <c r="K208"/>
      <c r="L208"/>
      <c r="M208" s="27"/>
      <c r="N208" s="27"/>
      <c r="O208" s="27"/>
      <c r="P208" s="27"/>
      <c r="Q208" s="27"/>
      <c r="R208" s="27"/>
    </row>
    <row r="209" spans="3:18" s="8" customFormat="1" x14ac:dyDescent="0.2">
      <c r="C209"/>
      <c r="D209"/>
      <c r="E209"/>
      <c r="F209"/>
      <c r="G209"/>
      <c r="H209"/>
      <c r="I209"/>
      <c r="J209"/>
      <c r="K209"/>
      <c r="L209"/>
      <c r="M209" s="27"/>
      <c r="N209" s="27"/>
      <c r="O209" s="27"/>
      <c r="P209" s="27"/>
      <c r="Q209" s="27"/>
      <c r="R209" s="27"/>
    </row>
    <row r="210" spans="3:18" s="8" customFormat="1" x14ac:dyDescent="0.2">
      <c r="C210"/>
      <c r="D210"/>
      <c r="E210"/>
      <c r="F210"/>
      <c r="G210"/>
      <c r="H210"/>
      <c r="I210"/>
      <c r="J210"/>
      <c r="K210"/>
      <c r="L210"/>
      <c r="M210" s="27"/>
      <c r="N210" s="27"/>
      <c r="O210" s="27"/>
      <c r="P210" s="27"/>
      <c r="Q210" s="27"/>
      <c r="R210" s="27"/>
    </row>
    <row r="211" spans="3:18" s="8" customFormat="1" x14ac:dyDescent="0.2">
      <c r="C211"/>
      <c r="D211"/>
      <c r="E211"/>
      <c r="F211"/>
      <c r="G211"/>
      <c r="H211"/>
      <c r="I211"/>
      <c r="J211"/>
      <c r="K211"/>
      <c r="L211"/>
      <c r="M211" s="27"/>
      <c r="N211" s="27"/>
      <c r="O211" s="27"/>
      <c r="P211" s="27"/>
      <c r="Q211" s="27"/>
      <c r="R211" s="27"/>
    </row>
    <row r="212" spans="3:18" s="8" customFormat="1" x14ac:dyDescent="0.2">
      <c r="C212"/>
      <c r="D212"/>
      <c r="E212"/>
      <c r="F212"/>
      <c r="G212"/>
      <c r="H212"/>
      <c r="I212"/>
      <c r="J212"/>
      <c r="K212"/>
      <c r="L212"/>
      <c r="M212" s="27"/>
      <c r="N212" s="27"/>
      <c r="O212" s="27"/>
      <c r="P212" s="27"/>
      <c r="Q212" s="27"/>
      <c r="R212" s="27"/>
    </row>
    <row r="213" spans="3:18" s="8" customFormat="1" x14ac:dyDescent="0.2">
      <c r="C213"/>
      <c r="D213"/>
      <c r="E213"/>
      <c r="F213"/>
      <c r="G213"/>
      <c r="H213"/>
      <c r="I213"/>
      <c r="J213"/>
      <c r="K213"/>
      <c r="L213"/>
      <c r="M213" s="27"/>
      <c r="N213" s="27"/>
      <c r="O213" s="27"/>
      <c r="P213" s="27"/>
      <c r="Q213" s="27"/>
      <c r="R213" s="27"/>
    </row>
    <row r="214" spans="3:18" s="8" customFormat="1" x14ac:dyDescent="0.2">
      <c r="C214"/>
      <c r="D214"/>
      <c r="E214"/>
      <c r="F214"/>
      <c r="G214"/>
      <c r="H214"/>
      <c r="I214"/>
      <c r="J214"/>
      <c r="K214"/>
      <c r="L214"/>
      <c r="M214" s="27"/>
      <c r="N214" s="27"/>
      <c r="O214" s="27"/>
      <c r="P214" s="27"/>
      <c r="Q214" s="27"/>
      <c r="R214" s="27"/>
    </row>
    <row r="215" spans="3:18" s="8" customFormat="1" x14ac:dyDescent="0.2">
      <c r="C215"/>
      <c r="D215"/>
      <c r="E215"/>
      <c r="F215"/>
      <c r="G215"/>
      <c r="H215"/>
      <c r="I215"/>
      <c r="J215"/>
      <c r="K215"/>
      <c r="L215"/>
      <c r="M215" s="27"/>
      <c r="N215" s="27"/>
      <c r="O215" s="27"/>
      <c r="P215" s="27"/>
      <c r="Q215" s="27"/>
      <c r="R215" s="27"/>
    </row>
    <row r="216" spans="3:18" s="8" customFormat="1" x14ac:dyDescent="0.2">
      <c r="C216"/>
      <c r="D216"/>
      <c r="E216"/>
      <c r="F216"/>
      <c r="G216"/>
      <c r="H216"/>
      <c r="I216"/>
      <c r="J216"/>
      <c r="K216"/>
      <c r="L216"/>
      <c r="M216" s="27"/>
      <c r="N216" s="27"/>
      <c r="O216" s="27"/>
      <c r="P216" s="27"/>
      <c r="Q216" s="27"/>
      <c r="R216" s="27"/>
    </row>
    <row r="217" spans="3:18" s="8" customFormat="1" x14ac:dyDescent="0.2">
      <c r="C217"/>
      <c r="D217"/>
      <c r="E217"/>
      <c r="F217"/>
      <c r="G217"/>
      <c r="H217"/>
      <c r="I217"/>
      <c r="J217"/>
      <c r="K217"/>
      <c r="L217"/>
      <c r="M217" s="27"/>
      <c r="N217" s="27"/>
      <c r="O217" s="27"/>
      <c r="P217" s="27"/>
      <c r="Q217" s="27"/>
      <c r="R217" s="27"/>
    </row>
    <row r="218" spans="3:18" s="8" customFormat="1" x14ac:dyDescent="0.2">
      <c r="C218"/>
      <c r="D218"/>
      <c r="E218"/>
      <c r="F218"/>
      <c r="G218"/>
      <c r="H218"/>
      <c r="I218"/>
      <c r="J218"/>
      <c r="K218"/>
      <c r="L218"/>
      <c r="M218" s="27"/>
      <c r="N218" s="27"/>
      <c r="O218" s="27"/>
      <c r="P218" s="27"/>
      <c r="Q218" s="27"/>
      <c r="R218" s="27"/>
    </row>
    <row r="219" spans="3:18" s="8" customFormat="1" x14ac:dyDescent="0.2">
      <c r="C219"/>
      <c r="D219"/>
      <c r="E219"/>
      <c r="F219"/>
      <c r="G219"/>
      <c r="H219"/>
      <c r="I219"/>
      <c r="J219"/>
      <c r="K219"/>
      <c r="L219"/>
      <c r="M219" s="27"/>
      <c r="N219" s="27"/>
      <c r="O219" s="27"/>
      <c r="P219" s="27"/>
      <c r="Q219" s="27"/>
      <c r="R219" s="27"/>
    </row>
    <row r="220" spans="3:18" s="8" customFormat="1" x14ac:dyDescent="0.2">
      <c r="C220"/>
      <c r="D220"/>
      <c r="E220"/>
      <c r="F220"/>
      <c r="G220"/>
      <c r="H220"/>
      <c r="I220"/>
      <c r="J220"/>
      <c r="K220"/>
      <c r="L220"/>
      <c r="M220" s="27"/>
      <c r="N220" s="27"/>
      <c r="O220" s="27"/>
      <c r="P220" s="27"/>
      <c r="Q220" s="27"/>
      <c r="R220" s="27"/>
    </row>
    <row r="221" spans="3:18" s="8" customFormat="1" x14ac:dyDescent="0.2">
      <c r="C221"/>
      <c r="D221"/>
      <c r="E221"/>
      <c r="F221"/>
      <c r="G221"/>
      <c r="H221"/>
      <c r="I221"/>
      <c r="J221"/>
      <c r="K221"/>
      <c r="L221"/>
      <c r="M221" s="27"/>
      <c r="N221" s="27"/>
      <c r="O221" s="27"/>
      <c r="P221" s="27"/>
      <c r="Q221" s="27"/>
      <c r="R221" s="27"/>
    </row>
    <row r="222" spans="3:18" s="8" customFormat="1" x14ac:dyDescent="0.2">
      <c r="C222"/>
      <c r="D222"/>
      <c r="E222"/>
      <c r="F222"/>
      <c r="G222"/>
      <c r="H222"/>
      <c r="I222"/>
      <c r="J222"/>
      <c r="K222"/>
      <c r="L222"/>
      <c r="M222" s="27"/>
      <c r="N222" s="27"/>
      <c r="O222" s="27"/>
      <c r="P222" s="27"/>
      <c r="Q222" s="27"/>
      <c r="R222" s="27"/>
    </row>
    <row r="223" spans="3:18" s="8" customFormat="1" x14ac:dyDescent="0.2">
      <c r="C223"/>
      <c r="D223"/>
      <c r="E223"/>
      <c r="F223"/>
      <c r="G223"/>
      <c r="H223"/>
      <c r="I223"/>
      <c r="J223"/>
      <c r="K223"/>
      <c r="L223"/>
      <c r="M223" s="27"/>
      <c r="N223" s="27"/>
      <c r="O223" s="27"/>
      <c r="P223" s="27"/>
      <c r="Q223" s="27"/>
      <c r="R223" s="27"/>
    </row>
    <row r="224" spans="3:18" s="8" customFormat="1" x14ac:dyDescent="0.2">
      <c r="C224"/>
      <c r="D224"/>
      <c r="E224"/>
      <c r="F224"/>
      <c r="G224"/>
      <c r="H224"/>
      <c r="I224"/>
      <c r="J224"/>
      <c r="K224"/>
      <c r="L224"/>
      <c r="M224" s="27"/>
      <c r="N224" s="27"/>
      <c r="O224" s="27"/>
      <c r="P224" s="27"/>
      <c r="Q224" s="27"/>
      <c r="R224" s="27"/>
    </row>
    <row r="225" spans="3:18" s="8" customFormat="1" x14ac:dyDescent="0.2">
      <c r="C225"/>
      <c r="D225"/>
      <c r="E225"/>
      <c r="F225"/>
      <c r="G225"/>
      <c r="H225"/>
      <c r="I225"/>
      <c r="J225"/>
      <c r="K225"/>
      <c r="L225"/>
      <c r="M225" s="27"/>
      <c r="N225" s="27"/>
      <c r="O225" s="27"/>
      <c r="P225" s="27"/>
      <c r="Q225" s="27"/>
      <c r="R225" s="27"/>
    </row>
    <row r="226" spans="3:18" s="8" customFormat="1" x14ac:dyDescent="0.2">
      <c r="C226"/>
      <c r="D226"/>
      <c r="E226"/>
      <c r="F226"/>
      <c r="G226"/>
      <c r="H226"/>
      <c r="I226"/>
      <c r="J226"/>
      <c r="K226"/>
      <c r="L226"/>
      <c r="M226" s="27"/>
      <c r="N226" s="27"/>
      <c r="O226" s="27"/>
      <c r="P226" s="27"/>
      <c r="Q226" s="27"/>
      <c r="R226" s="27"/>
    </row>
    <row r="227" spans="3:18" s="8" customFormat="1" x14ac:dyDescent="0.2">
      <c r="C227"/>
      <c r="D227"/>
      <c r="E227"/>
      <c r="F227"/>
      <c r="G227"/>
      <c r="H227"/>
      <c r="I227"/>
      <c r="J227"/>
      <c r="K227"/>
      <c r="L227"/>
      <c r="M227" s="27"/>
      <c r="N227" s="27"/>
      <c r="O227" s="27"/>
      <c r="P227" s="27"/>
      <c r="Q227" s="27"/>
      <c r="R227" s="27"/>
    </row>
    <row r="228" spans="3:18" s="8" customFormat="1" x14ac:dyDescent="0.2">
      <c r="C228"/>
      <c r="D228"/>
      <c r="E228"/>
      <c r="F228"/>
      <c r="G228"/>
      <c r="H228"/>
      <c r="I228"/>
      <c r="J228"/>
      <c r="K228"/>
      <c r="L228"/>
      <c r="M228" s="27"/>
      <c r="N228" s="27"/>
      <c r="O228" s="27"/>
      <c r="P228" s="27"/>
      <c r="Q228" s="27"/>
      <c r="R228" s="27"/>
    </row>
    <row r="229" spans="3:18" s="8" customFormat="1" x14ac:dyDescent="0.2">
      <c r="C229"/>
      <c r="D229"/>
      <c r="E229"/>
      <c r="F229"/>
      <c r="G229"/>
      <c r="H229"/>
      <c r="I229"/>
      <c r="J229"/>
      <c r="K229"/>
      <c r="L229"/>
      <c r="M229" s="27"/>
      <c r="N229" s="27"/>
      <c r="O229" s="27"/>
      <c r="P229" s="27"/>
      <c r="Q229" s="27"/>
      <c r="R229" s="27"/>
    </row>
    <row r="230" spans="3:18" s="8" customFormat="1" x14ac:dyDescent="0.2">
      <c r="C230"/>
      <c r="D230"/>
      <c r="E230"/>
      <c r="F230"/>
      <c r="G230"/>
      <c r="H230"/>
      <c r="I230"/>
      <c r="J230"/>
      <c r="K230"/>
      <c r="L230"/>
      <c r="M230" s="27"/>
      <c r="N230" s="27"/>
      <c r="O230" s="27"/>
      <c r="P230" s="27"/>
      <c r="Q230" s="27"/>
      <c r="R230" s="27"/>
    </row>
    <row r="231" spans="3:18" s="8" customFormat="1" x14ac:dyDescent="0.2">
      <c r="C231"/>
      <c r="D231"/>
      <c r="E231"/>
      <c r="F231"/>
      <c r="G231"/>
      <c r="H231"/>
      <c r="I231"/>
      <c r="J231"/>
      <c r="K231"/>
      <c r="L231"/>
      <c r="M231" s="27"/>
      <c r="N231" s="27"/>
      <c r="O231" s="27"/>
      <c r="P231" s="27"/>
      <c r="Q231" s="27"/>
      <c r="R231" s="27"/>
    </row>
    <row r="232" spans="3:18" s="8" customFormat="1" x14ac:dyDescent="0.2">
      <c r="C232"/>
      <c r="D232"/>
      <c r="E232"/>
      <c r="F232"/>
      <c r="G232"/>
      <c r="H232"/>
      <c r="I232"/>
      <c r="J232"/>
      <c r="K232"/>
      <c r="L232"/>
      <c r="M232" s="27"/>
      <c r="N232" s="27"/>
      <c r="O232" s="27"/>
      <c r="P232" s="27"/>
      <c r="Q232" s="27"/>
      <c r="R232" s="27"/>
    </row>
    <row r="233" spans="3:18" s="8" customFormat="1" x14ac:dyDescent="0.2">
      <c r="C233"/>
      <c r="D233"/>
      <c r="E233"/>
      <c r="F233"/>
      <c r="G233"/>
      <c r="H233"/>
      <c r="I233"/>
      <c r="J233"/>
      <c r="K233"/>
      <c r="L233"/>
      <c r="M233" s="27"/>
      <c r="N233" s="27"/>
      <c r="O233" s="27"/>
      <c r="P233" s="27"/>
      <c r="Q233" s="27"/>
      <c r="R233" s="27"/>
    </row>
    <row r="234" spans="3:18" s="8" customFormat="1" x14ac:dyDescent="0.2">
      <c r="C234"/>
      <c r="D234"/>
      <c r="E234"/>
      <c r="F234"/>
      <c r="G234"/>
      <c r="H234"/>
      <c r="I234"/>
      <c r="J234"/>
      <c r="K234"/>
      <c r="L234"/>
      <c r="M234" s="27"/>
      <c r="N234" s="27"/>
      <c r="O234" s="27"/>
      <c r="P234" s="27"/>
      <c r="Q234" s="27"/>
      <c r="R234" s="27"/>
    </row>
    <row r="235" spans="3:18" s="8" customFormat="1" x14ac:dyDescent="0.2">
      <c r="C235"/>
      <c r="D235"/>
      <c r="E235"/>
      <c r="F235"/>
      <c r="G235"/>
      <c r="H235"/>
      <c r="I235"/>
      <c r="J235"/>
      <c r="K235"/>
      <c r="L235"/>
      <c r="M235" s="27"/>
      <c r="N235" s="27"/>
      <c r="O235" s="27"/>
      <c r="P235" s="27"/>
      <c r="Q235" s="27"/>
      <c r="R235" s="27"/>
    </row>
    <row r="236" spans="3:18" s="8" customFormat="1" x14ac:dyDescent="0.2">
      <c r="C236"/>
      <c r="D236"/>
      <c r="E236"/>
      <c r="F236"/>
      <c r="G236"/>
      <c r="H236"/>
      <c r="I236"/>
      <c r="J236"/>
      <c r="K236"/>
      <c r="L236"/>
      <c r="M236" s="27"/>
      <c r="N236" s="27"/>
      <c r="O236" s="27"/>
      <c r="P236" s="27"/>
      <c r="Q236" s="27"/>
      <c r="R236" s="27"/>
    </row>
    <row r="237" spans="3:18" s="8" customFormat="1" x14ac:dyDescent="0.2">
      <c r="C237"/>
      <c r="D237"/>
      <c r="E237"/>
      <c r="F237"/>
      <c r="G237"/>
      <c r="H237"/>
      <c r="I237"/>
      <c r="J237"/>
      <c r="K237"/>
      <c r="L237"/>
      <c r="M237" s="27"/>
      <c r="N237" s="27"/>
      <c r="O237" s="27"/>
      <c r="P237" s="27"/>
      <c r="Q237" s="27"/>
      <c r="R237" s="27"/>
    </row>
    <row r="238" spans="3:18" s="8" customFormat="1" x14ac:dyDescent="0.2">
      <c r="C238"/>
      <c r="D238"/>
      <c r="E238"/>
      <c r="F238"/>
      <c r="G238"/>
      <c r="H238"/>
      <c r="I238"/>
      <c r="J238"/>
      <c r="K238"/>
      <c r="L238"/>
      <c r="M238" s="27"/>
      <c r="N238" s="27"/>
      <c r="O238" s="27"/>
      <c r="P238" s="27"/>
      <c r="Q238" s="27"/>
      <c r="R238" s="27"/>
    </row>
    <row r="239" spans="3:18" s="8" customFormat="1" x14ac:dyDescent="0.2">
      <c r="C239"/>
      <c r="D239"/>
      <c r="E239"/>
      <c r="F239"/>
      <c r="G239"/>
      <c r="H239"/>
      <c r="I239"/>
      <c r="J239"/>
      <c r="K239"/>
      <c r="L239"/>
      <c r="M239" s="27"/>
      <c r="N239" s="27"/>
      <c r="O239" s="27"/>
      <c r="P239" s="27"/>
      <c r="Q239" s="27"/>
      <c r="R239" s="27"/>
    </row>
    <row r="240" spans="3:18" s="8" customFormat="1" x14ac:dyDescent="0.2">
      <c r="C240"/>
      <c r="D240"/>
      <c r="E240"/>
      <c r="F240"/>
      <c r="G240"/>
      <c r="H240"/>
      <c r="I240"/>
      <c r="J240"/>
      <c r="K240"/>
      <c r="L240"/>
      <c r="M240" s="27"/>
      <c r="N240" s="27"/>
      <c r="O240" s="27"/>
      <c r="P240" s="27"/>
      <c r="Q240" s="27"/>
      <c r="R240" s="27"/>
    </row>
    <row r="241" spans="3:18" s="8" customFormat="1" x14ac:dyDescent="0.2">
      <c r="C241"/>
      <c r="D241"/>
      <c r="E241"/>
      <c r="F241"/>
      <c r="G241"/>
      <c r="H241"/>
      <c r="I241"/>
      <c r="J241"/>
      <c r="K241"/>
      <c r="L241"/>
      <c r="M241" s="27"/>
      <c r="N241" s="27"/>
      <c r="O241" s="27"/>
      <c r="P241" s="27"/>
      <c r="Q241" s="27"/>
      <c r="R241" s="27"/>
    </row>
    <row r="242" spans="3:18" s="8" customFormat="1" x14ac:dyDescent="0.2">
      <c r="C242"/>
      <c r="D242"/>
      <c r="E242"/>
      <c r="F242"/>
      <c r="G242"/>
      <c r="H242"/>
      <c r="I242"/>
      <c r="J242"/>
      <c r="K242"/>
      <c r="L242"/>
      <c r="M242" s="27"/>
      <c r="N242" s="27"/>
      <c r="O242" s="27"/>
      <c r="P242" s="27"/>
      <c r="Q242" s="27"/>
      <c r="R242" s="27"/>
    </row>
    <row r="243" spans="3:18" s="8" customFormat="1" x14ac:dyDescent="0.2">
      <c r="C243"/>
      <c r="D243"/>
      <c r="E243"/>
      <c r="F243"/>
      <c r="G243"/>
      <c r="H243"/>
      <c r="I243"/>
      <c r="J243"/>
      <c r="K243"/>
      <c r="L243"/>
      <c r="M243" s="27"/>
      <c r="N243" s="27"/>
      <c r="O243" s="27"/>
      <c r="P243" s="27"/>
      <c r="Q243" s="27"/>
      <c r="R243" s="27"/>
    </row>
    <row r="244" spans="3:18" s="8" customFormat="1" x14ac:dyDescent="0.2">
      <c r="C244"/>
      <c r="D244"/>
      <c r="E244"/>
      <c r="F244"/>
      <c r="G244"/>
      <c r="H244"/>
      <c r="I244"/>
      <c r="J244"/>
      <c r="K244"/>
      <c r="L244"/>
      <c r="M244" s="27"/>
      <c r="N244" s="27"/>
      <c r="O244" s="27"/>
      <c r="P244" s="27"/>
      <c r="Q244" s="27"/>
      <c r="R244" s="27"/>
    </row>
    <row r="245" spans="3:18" s="8" customFormat="1" x14ac:dyDescent="0.2">
      <c r="C245"/>
      <c r="D245"/>
      <c r="E245"/>
      <c r="F245"/>
      <c r="G245"/>
      <c r="H245"/>
      <c r="I245"/>
      <c r="J245"/>
      <c r="K245"/>
      <c r="L245"/>
      <c r="M245" s="27"/>
      <c r="N245" s="27"/>
      <c r="O245" s="27"/>
      <c r="P245" s="27"/>
      <c r="Q245" s="27"/>
      <c r="R245" s="27"/>
    </row>
    <row r="246" spans="3:18" s="8" customFormat="1" x14ac:dyDescent="0.2">
      <c r="C246"/>
      <c r="D246"/>
      <c r="E246"/>
      <c r="F246"/>
      <c r="G246"/>
      <c r="H246"/>
      <c r="I246"/>
      <c r="J246"/>
      <c r="K246"/>
      <c r="L246"/>
      <c r="M246" s="27"/>
      <c r="N246" s="27"/>
      <c r="O246" s="27"/>
      <c r="P246" s="27"/>
      <c r="Q246" s="27"/>
      <c r="R246" s="27"/>
    </row>
    <row r="247" spans="3:18" s="8" customFormat="1" x14ac:dyDescent="0.2">
      <c r="C247"/>
      <c r="D247"/>
      <c r="E247"/>
      <c r="F247"/>
      <c r="G247"/>
      <c r="H247"/>
      <c r="I247"/>
      <c r="J247"/>
      <c r="K247"/>
      <c r="L247"/>
      <c r="M247" s="27"/>
      <c r="N247" s="27"/>
      <c r="O247" s="27"/>
      <c r="P247" s="27"/>
      <c r="Q247" s="27"/>
      <c r="R247" s="27"/>
    </row>
    <row r="248" spans="3:18" s="8" customFormat="1" x14ac:dyDescent="0.2">
      <c r="C248"/>
      <c r="D248"/>
      <c r="E248"/>
      <c r="F248"/>
      <c r="G248"/>
      <c r="H248"/>
      <c r="I248"/>
      <c r="J248"/>
      <c r="K248"/>
      <c r="L248"/>
      <c r="M248" s="27"/>
      <c r="N248" s="27"/>
      <c r="O248" s="27"/>
      <c r="P248" s="27"/>
      <c r="Q248" s="27"/>
      <c r="R248" s="27"/>
    </row>
    <row r="249" spans="3:18" s="8" customFormat="1" x14ac:dyDescent="0.2">
      <c r="C249"/>
      <c r="D249"/>
      <c r="E249"/>
      <c r="F249"/>
      <c r="G249"/>
      <c r="H249"/>
      <c r="I249"/>
      <c r="J249"/>
      <c r="K249"/>
      <c r="L249"/>
      <c r="M249" s="27"/>
      <c r="N249" s="27"/>
      <c r="O249" s="27"/>
      <c r="P249" s="27"/>
      <c r="Q249" s="27"/>
      <c r="R249" s="27"/>
    </row>
    <row r="250" spans="3:18" s="8" customFormat="1" x14ac:dyDescent="0.2">
      <c r="C250"/>
      <c r="D250"/>
      <c r="E250"/>
      <c r="F250"/>
      <c r="G250"/>
      <c r="H250"/>
      <c r="I250"/>
      <c r="J250"/>
      <c r="K250"/>
      <c r="L250"/>
      <c r="M250" s="27"/>
      <c r="N250" s="27"/>
      <c r="O250" s="27"/>
      <c r="P250" s="27"/>
      <c r="Q250" s="27"/>
      <c r="R250" s="27"/>
    </row>
    <row r="251" spans="3:18" s="8" customFormat="1" x14ac:dyDescent="0.2">
      <c r="C251"/>
      <c r="D251"/>
      <c r="E251"/>
      <c r="F251"/>
      <c r="G251"/>
      <c r="H251"/>
      <c r="I251"/>
      <c r="J251"/>
      <c r="K251"/>
      <c r="L251"/>
      <c r="M251" s="27"/>
      <c r="N251" s="27"/>
      <c r="O251" s="27"/>
      <c r="P251" s="27"/>
      <c r="Q251" s="27"/>
      <c r="R251" s="27"/>
    </row>
    <row r="252" spans="3:18" s="8" customFormat="1" x14ac:dyDescent="0.2">
      <c r="C252"/>
      <c r="D252"/>
      <c r="E252"/>
      <c r="F252"/>
      <c r="G252"/>
      <c r="H252"/>
      <c r="I252"/>
      <c r="J252"/>
      <c r="K252"/>
      <c r="L252"/>
      <c r="M252" s="27"/>
      <c r="N252" s="27"/>
      <c r="O252" s="27"/>
      <c r="P252" s="27"/>
      <c r="Q252" s="27"/>
      <c r="R252" s="27"/>
    </row>
    <row r="253" spans="3:18" s="8" customFormat="1" x14ac:dyDescent="0.2">
      <c r="C253"/>
      <c r="D253"/>
      <c r="E253"/>
      <c r="F253"/>
      <c r="G253"/>
      <c r="H253"/>
      <c r="I253"/>
      <c r="J253"/>
      <c r="K253"/>
      <c r="L253"/>
      <c r="M253" s="27"/>
      <c r="N253" s="27"/>
      <c r="O253" s="27"/>
      <c r="P253" s="27"/>
      <c r="Q253" s="27"/>
      <c r="R253" s="27"/>
    </row>
    <row r="254" spans="3:18" s="8" customFormat="1" x14ac:dyDescent="0.2">
      <c r="C254"/>
      <c r="D254"/>
      <c r="E254"/>
      <c r="F254"/>
      <c r="G254"/>
      <c r="H254"/>
      <c r="I254"/>
      <c r="J254"/>
      <c r="K254"/>
      <c r="L254"/>
      <c r="M254" s="27"/>
      <c r="N254" s="27"/>
      <c r="O254" s="27"/>
      <c r="P254" s="27"/>
      <c r="Q254" s="27"/>
      <c r="R254" s="27"/>
    </row>
    <row r="255" spans="3:18" s="8" customFormat="1" x14ac:dyDescent="0.2">
      <c r="C255"/>
      <c r="D255"/>
      <c r="E255"/>
      <c r="F255"/>
      <c r="G255"/>
      <c r="H255"/>
      <c r="I255"/>
      <c r="J255"/>
      <c r="K255"/>
      <c r="L255"/>
      <c r="M255" s="27"/>
      <c r="N255" s="27"/>
      <c r="O255" s="27"/>
      <c r="P255" s="27"/>
      <c r="Q255" s="27"/>
      <c r="R255" s="27"/>
    </row>
    <row r="256" spans="3:18" s="8" customFormat="1" x14ac:dyDescent="0.2">
      <c r="C256"/>
      <c r="D256"/>
      <c r="E256"/>
      <c r="F256"/>
      <c r="G256"/>
      <c r="H256"/>
      <c r="I256"/>
      <c r="J256"/>
      <c r="K256"/>
      <c r="L256"/>
      <c r="M256" s="27"/>
      <c r="N256" s="27"/>
      <c r="O256" s="27"/>
      <c r="P256" s="27"/>
      <c r="Q256" s="27"/>
      <c r="R256" s="27"/>
    </row>
    <row r="257" spans="3:18" s="8" customFormat="1" x14ac:dyDescent="0.2">
      <c r="C257"/>
      <c r="D257"/>
      <c r="E257"/>
      <c r="F257"/>
      <c r="G257"/>
      <c r="H257"/>
      <c r="I257"/>
      <c r="J257"/>
      <c r="K257"/>
      <c r="L257"/>
      <c r="M257" s="27"/>
      <c r="N257" s="27"/>
      <c r="O257" s="27"/>
      <c r="P257" s="27"/>
      <c r="Q257" s="27"/>
      <c r="R257" s="27"/>
    </row>
    <row r="258" spans="3:18" s="8" customFormat="1" x14ac:dyDescent="0.2">
      <c r="C258"/>
      <c r="D258"/>
      <c r="E258"/>
      <c r="F258"/>
      <c r="G258"/>
      <c r="H258"/>
      <c r="I258"/>
      <c r="J258"/>
      <c r="K258"/>
      <c r="L258"/>
      <c r="M258" s="27"/>
      <c r="N258" s="27"/>
      <c r="O258" s="27"/>
      <c r="P258" s="27"/>
      <c r="Q258" s="27"/>
      <c r="R258" s="27"/>
    </row>
    <row r="259" spans="3:18" s="8" customFormat="1" x14ac:dyDescent="0.2">
      <c r="C259"/>
      <c r="D259"/>
      <c r="E259"/>
      <c r="F259"/>
      <c r="G259"/>
      <c r="H259"/>
      <c r="I259"/>
      <c r="J259"/>
      <c r="K259"/>
      <c r="L259"/>
      <c r="M259" s="27"/>
      <c r="N259" s="27"/>
      <c r="O259" s="27"/>
      <c r="P259" s="27"/>
      <c r="Q259" s="27"/>
      <c r="R259" s="27"/>
    </row>
    <row r="260" spans="3:18" s="8" customFormat="1" x14ac:dyDescent="0.2">
      <c r="C260"/>
      <c r="D260"/>
      <c r="E260"/>
      <c r="F260"/>
      <c r="G260"/>
      <c r="H260"/>
      <c r="I260"/>
      <c r="J260"/>
      <c r="K260"/>
      <c r="L260"/>
      <c r="M260" s="27"/>
      <c r="N260" s="27"/>
      <c r="O260" s="27"/>
      <c r="P260" s="27"/>
      <c r="Q260" s="27"/>
      <c r="R260" s="27"/>
    </row>
    <row r="261" spans="3:18" s="8" customFormat="1" x14ac:dyDescent="0.2">
      <c r="C261"/>
      <c r="D261"/>
      <c r="E261"/>
      <c r="F261"/>
      <c r="G261"/>
      <c r="H261"/>
      <c r="I261"/>
      <c r="J261"/>
      <c r="K261"/>
      <c r="L261"/>
      <c r="M261" s="27"/>
      <c r="N261" s="27"/>
      <c r="O261" s="27"/>
      <c r="P261" s="27"/>
      <c r="Q261" s="27"/>
      <c r="R261" s="27"/>
    </row>
    <row r="262" spans="3:18" s="8" customFormat="1" x14ac:dyDescent="0.2">
      <c r="C262"/>
      <c r="D262"/>
      <c r="E262"/>
      <c r="F262"/>
      <c r="G262"/>
      <c r="H262"/>
      <c r="I262"/>
      <c r="J262"/>
      <c r="K262"/>
      <c r="L262"/>
      <c r="M262" s="27"/>
      <c r="N262" s="27"/>
      <c r="O262" s="27"/>
      <c r="P262" s="27"/>
      <c r="Q262" s="27"/>
      <c r="R262" s="27"/>
    </row>
    <row r="263" spans="3:18" s="8" customFormat="1" x14ac:dyDescent="0.2">
      <c r="C263"/>
      <c r="D263"/>
      <c r="E263"/>
      <c r="F263"/>
      <c r="G263"/>
      <c r="H263"/>
      <c r="I263"/>
      <c r="J263"/>
      <c r="K263"/>
      <c r="L263"/>
      <c r="M263" s="27"/>
      <c r="N263" s="27"/>
      <c r="O263" s="27"/>
      <c r="P263" s="27"/>
      <c r="Q263" s="27"/>
      <c r="R263" s="27"/>
    </row>
    <row r="264" spans="3:18" s="8" customFormat="1" x14ac:dyDescent="0.2">
      <c r="C264"/>
      <c r="D264"/>
      <c r="E264"/>
      <c r="F264"/>
      <c r="G264"/>
      <c r="H264"/>
      <c r="I264"/>
      <c r="J264"/>
      <c r="K264"/>
      <c r="L264"/>
      <c r="M264" s="27"/>
      <c r="N264" s="27"/>
      <c r="O264" s="27"/>
      <c r="P264" s="27"/>
      <c r="Q264" s="27"/>
      <c r="R264" s="27"/>
    </row>
    <row r="265" spans="3:18" s="8" customFormat="1" x14ac:dyDescent="0.2">
      <c r="C265"/>
      <c r="D265"/>
      <c r="E265"/>
      <c r="F265"/>
      <c r="G265"/>
      <c r="H265"/>
      <c r="I265"/>
      <c r="J265"/>
      <c r="K265"/>
      <c r="L265"/>
      <c r="M265" s="27"/>
      <c r="N265" s="27"/>
      <c r="O265" s="27"/>
      <c r="P265" s="27"/>
      <c r="Q265" s="27"/>
      <c r="R265" s="27"/>
    </row>
    <row r="266" spans="3:18" s="8" customFormat="1" x14ac:dyDescent="0.2">
      <c r="C266"/>
      <c r="D266"/>
      <c r="E266"/>
      <c r="F266"/>
      <c r="G266"/>
      <c r="H266"/>
      <c r="I266"/>
      <c r="J266"/>
      <c r="K266"/>
      <c r="L266"/>
      <c r="M266" s="27"/>
      <c r="N266" s="27"/>
      <c r="O266" s="27"/>
      <c r="P266" s="27"/>
      <c r="Q266" s="27"/>
      <c r="R266" s="27"/>
    </row>
    <row r="267" spans="3:18" s="8" customFormat="1" x14ac:dyDescent="0.2">
      <c r="C267"/>
      <c r="D267"/>
      <c r="E267"/>
      <c r="F267"/>
      <c r="G267"/>
      <c r="H267"/>
      <c r="I267"/>
      <c r="J267"/>
      <c r="K267"/>
      <c r="L267"/>
      <c r="M267" s="27"/>
      <c r="N267" s="27"/>
      <c r="O267" s="27"/>
      <c r="P267" s="27"/>
      <c r="Q267" s="27"/>
      <c r="R267" s="27"/>
    </row>
    <row r="268" spans="3:18" s="8" customFormat="1" x14ac:dyDescent="0.2">
      <c r="C268"/>
      <c r="D268"/>
      <c r="E268"/>
      <c r="F268"/>
      <c r="G268"/>
      <c r="H268"/>
      <c r="I268"/>
      <c r="J268"/>
      <c r="K268"/>
      <c r="L268"/>
      <c r="M268" s="27"/>
      <c r="N268" s="27"/>
      <c r="O268" s="27"/>
      <c r="P268" s="27"/>
      <c r="Q268" s="27"/>
      <c r="R268" s="27"/>
    </row>
    <row r="269" spans="3:18" s="8" customFormat="1" x14ac:dyDescent="0.2">
      <c r="C269"/>
      <c r="D269"/>
      <c r="E269"/>
      <c r="F269"/>
      <c r="G269"/>
      <c r="H269"/>
      <c r="I269"/>
      <c r="J269"/>
      <c r="K269"/>
      <c r="L269"/>
      <c r="M269" s="27"/>
      <c r="N269" s="27"/>
      <c r="O269" s="27"/>
      <c r="P269" s="27"/>
      <c r="Q269" s="27"/>
      <c r="R269" s="27"/>
    </row>
    <row r="270" spans="3:18" s="8" customFormat="1" x14ac:dyDescent="0.2">
      <c r="C270"/>
      <c r="D270"/>
      <c r="E270"/>
      <c r="F270"/>
      <c r="G270"/>
      <c r="H270"/>
      <c r="I270"/>
      <c r="J270"/>
      <c r="K270"/>
      <c r="L270"/>
      <c r="M270" s="27"/>
      <c r="N270" s="27"/>
      <c r="O270" s="27"/>
      <c r="P270" s="27"/>
      <c r="Q270" s="27"/>
      <c r="R270" s="27"/>
    </row>
    <row r="271" spans="3:18" s="8" customFormat="1" x14ac:dyDescent="0.2">
      <c r="C271"/>
      <c r="D271"/>
      <c r="E271"/>
      <c r="F271"/>
      <c r="G271"/>
      <c r="H271"/>
      <c r="I271"/>
      <c r="J271"/>
      <c r="K271"/>
      <c r="L271"/>
      <c r="M271" s="27"/>
      <c r="N271" s="27"/>
      <c r="O271" s="27"/>
      <c r="P271" s="27"/>
      <c r="Q271" s="27"/>
      <c r="R271" s="27"/>
    </row>
    <row r="272" spans="3:18" s="8" customFormat="1" x14ac:dyDescent="0.2">
      <c r="C272"/>
      <c r="D272"/>
      <c r="E272"/>
      <c r="F272"/>
      <c r="G272"/>
      <c r="H272"/>
      <c r="I272"/>
      <c r="J272"/>
      <c r="K272"/>
      <c r="L272"/>
      <c r="M272" s="27"/>
      <c r="N272" s="27"/>
      <c r="O272" s="27"/>
      <c r="P272" s="27"/>
      <c r="Q272" s="27"/>
      <c r="R272" s="27"/>
    </row>
    <row r="273" spans="3:18" s="8" customFormat="1" x14ac:dyDescent="0.2">
      <c r="C273"/>
      <c r="D273"/>
      <c r="E273"/>
      <c r="F273"/>
      <c r="G273"/>
      <c r="H273"/>
      <c r="I273"/>
      <c r="J273"/>
      <c r="K273"/>
      <c r="L273"/>
      <c r="M273" s="27"/>
      <c r="N273" s="27"/>
      <c r="O273" s="27"/>
      <c r="P273" s="27"/>
      <c r="Q273" s="27"/>
      <c r="R273" s="27"/>
    </row>
    <row r="274" spans="3:18" s="8" customFormat="1" x14ac:dyDescent="0.2">
      <c r="C274"/>
      <c r="D274"/>
      <c r="E274"/>
      <c r="F274"/>
      <c r="G274"/>
      <c r="H274"/>
      <c r="I274"/>
      <c r="J274"/>
      <c r="K274"/>
      <c r="L274"/>
      <c r="M274" s="27"/>
      <c r="N274" s="27"/>
      <c r="O274" s="27"/>
      <c r="P274" s="27"/>
      <c r="Q274" s="27"/>
      <c r="R274" s="27"/>
    </row>
    <row r="275" spans="3:18" s="8" customFormat="1" x14ac:dyDescent="0.2">
      <c r="C275"/>
      <c r="D275"/>
      <c r="E275"/>
      <c r="F275"/>
      <c r="G275"/>
      <c r="H275"/>
      <c r="I275"/>
      <c r="J275"/>
      <c r="K275"/>
      <c r="L275"/>
      <c r="M275" s="27"/>
      <c r="N275" s="27"/>
      <c r="O275" s="27"/>
      <c r="P275" s="27"/>
      <c r="Q275" s="27"/>
      <c r="R275" s="27"/>
    </row>
    <row r="276" spans="3:18" s="8" customFormat="1" x14ac:dyDescent="0.2">
      <c r="C276"/>
      <c r="D276"/>
      <c r="E276"/>
      <c r="F276"/>
      <c r="G276"/>
      <c r="H276"/>
      <c r="I276"/>
      <c r="J276"/>
      <c r="K276"/>
      <c r="L276"/>
      <c r="M276" s="27"/>
      <c r="N276" s="27"/>
      <c r="O276" s="27"/>
      <c r="P276" s="27"/>
      <c r="Q276" s="27"/>
      <c r="R276" s="27"/>
    </row>
    <row r="277" spans="3:18" s="8" customFormat="1" x14ac:dyDescent="0.2">
      <c r="C277"/>
      <c r="D277"/>
      <c r="E277"/>
      <c r="F277"/>
      <c r="G277"/>
      <c r="H277"/>
      <c r="I277"/>
      <c r="J277"/>
      <c r="K277"/>
      <c r="L277"/>
      <c r="M277" s="27"/>
      <c r="N277" s="27"/>
      <c r="O277" s="27"/>
      <c r="P277" s="27"/>
      <c r="Q277" s="27"/>
      <c r="R277" s="27"/>
    </row>
    <row r="278" spans="3:18" s="8" customFormat="1" x14ac:dyDescent="0.2">
      <c r="C278"/>
      <c r="D278"/>
      <c r="E278"/>
      <c r="F278"/>
      <c r="G278"/>
      <c r="H278"/>
      <c r="I278"/>
      <c r="J278"/>
      <c r="K278"/>
      <c r="L278"/>
      <c r="M278" s="27"/>
      <c r="N278" s="27"/>
      <c r="O278" s="27"/>
      <c r="P278" s="27"/>
      <c r="Q278" s="27"/>
      <c r="R278" s="27"/>
    </row>
    <row r="279" spans="3:18" s="8" customFormat="1" x14ac:dyDescent="0.2">
      <c r="C279"/>
      <c r="D279"/>
      <c r="E279"/>
      <c r="F279"/>
      <c r="G279"/>
      <c r="H279"/>
      <c r="I279"/>
      <c r="J279"/>
      <c r="K279"/>
      <c r="L279"/>
      <c r="M279" s="27"/>
      <c r="N279" s="27"/>
      <c r="O279" s="27"/>
      <c r="P279" s="27"/>
      <c r="Q279" s="27"/>
      <c r="R279" s="27"/>
    </row>
    <row r="280" spans="3:18" s="8" customFormat="1" x14ac:dyDescent="0.2">
      <c r="C280"/>
      <c r="D280"/>
      <c r="E280"/>
      <c r="F280"/>
      <c r="G280"/>
      <c r="H280"/>
      <c r="I280"/>
      <c r="J280"/>
      <c r="K280"/>
      <c r="L280"/>
      <c r="M280" s="27"/>
      <c r="N280" s="27"/>
      <c r="O280" s="27"/>
      <c r="P280" s="27"/>
      <c r="Q280" s="27"/>
      <c r="R280" s="27"/>
    </row>
    <row r="281" spans="3:18" s="8" customFormat="1" x14ac:dyDescent="0.2">
      <c r="C281"/>
      <c r="D281"/>
      <c r="E281"/>
      <c r="F281"/>
      <c r="G281"/>
      <c r="H281"/>
      <c r="I281"/>
      <c r="J281"/>
      <c r="K281"/>
      <c r="L281"/>
      <c r="M281" s="27"/>
      <c r="N281" s="27"/>
      <c r="O281" s="27"/>
      <c r="P281" s="27"/>
      <c r="Q281" s="27"/>
      <c r="R281" s="27"/>
    </row>
    <row r="282" spans="3:18" s="8" customFormat="1" x14ac:dyDescent="0.2">
      <c r="C282"/>
      <c r="D282"/>
      <c r="E282"/>
      <c r="F282"/>
      <c r="G282"/>
      <c r="H282"/>
      <c r="I282"/>
      <c r="J282"/>
      <c r="K282"/>
      <c r="L282"/>
      <c r="M282" s="27"/>
      <c r="N282" s="27"/>
      <c r="O282" s="27"/>
      <c r="P282" s="27"/>
      <c r="Q282" s="27"/>
      <c r="R282" s="27"/>
    </row>
    <row r="283" spans="3:18" s="8" customFormat="1" x14ac:dyDescent="0.2">
      <c r="C283"/>
      <c r="D283"/>
      <c r="E283"/>
      <c r="F283"/>
      <c r="G283"/>
      <c r="H283"/>
      <c r="I283"/>
      <c r="J283"/>
      <c r="K283"/>
      <c r="L283"/>
      <c r="M283" s="27"/>
      <c r="N283" s="27"/>
      <c r="O283" s="27"/>
      <c r="P283" s="27"/>
      <c r="Q283" s="27"/>
      <c r="R283" s="27"/>
    </row>
    <row r="284" spans="3:18" s="8" customFormat="1" x14ac:dyDescent="0.2">
      <c r="C284"/>
      <c r="D284"/>
      <c r="E284"/>
      <c r="F284"/>
      <c r="G284"/>
      <c r="H284"/>
      <c r="I284"/>
      <c r="J284"/>
      <c r="K284"/>
      <c r="L284"/>
      <c r="M284" s="27"/>
      <c r="N284" s="27"/>
      <c r="O284" s="27"/>
      <c r="P284" s="27"/>
      <c r="Q284" s="27"/>
      <c r="R284" s="27"/>
    </row>
    <row r="285" spans="3:18" s="8" customFormat="1" x14ac:dyDescent="0.2">
      <c r="C285"/>
      <c r="D285"/>
      <c r="E285"/>
      <c r="F285"/>
      <c r="G285"/>
      <c r="H285"/>
      <c r="I285"/>
      <c r="J285"/>
      <c r="K285"/>
      <c r="L285"/>
      <c r="M285" s="27"/>
      <c r="N285" s="27"/>
      <c r="O285" s="27"/>
      <c r="P285" s="27"/>
      <c r="Q285" s="27"/>
      <c r="R285" s="27"/>
    </row>
    <row r="286" spans="3:18" s="8" customFormat="1" x14ac:dyDescent="0.2">
      <c r="C286"/>
      <c r="D286"/>
      <c r="E286"/>
      <c r="F286"/>
      <c r="G286"/>
      <c r="H286"/>
      <c r="I286"/>
      <c r="J286"/>
      <c r="K286"/>
      <c r="L286"/>
      <c r="M286" s="27"/>
      <c r="N286" s="27"/>
      <c r="O286" s="27"/>
      <c r="P286" s="27"/>
      <c r="Q286" s="27"/>
      <c r="R286" s="27"/>
    </row>
    <row r="287" spans="3:18" s="8" customFormat="1" x14ac:dyDescent="0.2">
      <c r="C287"/>
      <c r="D287"/>
      <c r="E287"/>
      <c r="F287"/>
      <c r="G287"/>
      <c r="H287"/>
      <c r="I287"/>
      <c r="J287"/>
      <c r="K287"/>
      <c r="L287"/>
      <c r="M287" s="27"/>
      <c r="N287" s="27"/>
      <c r="O287" s="27"/>
      <c r="P287" s="27"/>
      <c r="Q287" s="27"/>
      <c r="R287" s="27"/>
    </row>
    <row r="288" spans="3:18" s="8" customFormat="1" x14ac:dyDescent="0.2">
      <c r="C288"/>
      <c r="D288"/>
      <c r="E288"/>
      <c r="F288"/>
      <c r="G288"/>
      <c r="H288"/>
      <c r="I288"/>
      <c r="J288"/>
      <c r="K288"/>
      <c r="L288"/>
      <c r="M288" s="27"/>
      <c r="N288" s="27"/>
      <c r="O288" s="27"/>
      <c r="P288" s="27"/>
      <c r="Q288" s="27"/>
      <c r="R288" s="27"/>
    </row>
    <row r="289" spans="3:18" s="8" customFormat="1" x14ac:dyDescent="0.2">
      <c r="C289"/>
      <c r="D289"/>
      <c r="E289"/>
      <c r="F289"/>
      <c r="G289"/>
      <c r="H289"/>
      <c r="I289"/>
      <c r="J289"/>
      <c r="K289"/>
      <c r="L289"/>
      <c r="M289" s="27"/>
      <c r="N289" s="27"/>
      <c r="O289" s="27"/>
      <c r="P289" s="27"/>
      <c r="Q289" s="27"/>
      <c r="R289" s="27"/>
    </row>
    <row r="290" spans="3:18" s="8" customFormat="1" x14ac:dyDescent="0.2">
      <c r="C290"/>
      <c r="D290"/>
      <c r="E290"/>
      <c r="F290"/>
      <c r="G290"/>
      <c r="H290"/>
      <c r="I290"/>
      <c r="J290"/>
      <c r="K290"/>
      <c r="L290"/>
      <c r="M290" s="27"/>
      <c r="N290" s="27"/>
      <c r="O290" s="27"/>
      <c r="P290" s="27"/>
      <c r="Q290" s="27"/>
      <c r="R290" s="27"/>
    </row>
    <row r="291" spans="3:18" s="8" customFormat="1" x14ac:dyDescent="0.2">
      <c r="C291"/>
      <c r="D291"/>
      <c r="E291"/>
      <c r="F291"/>
      <c r="G291"/>
      <c r="H291"/>
      <c r="I291"/>
      <c r="J291"/>
      <c r="K291"/>
      <c r="L291"/>
      <c r="M291" s="27"/>
      <c r="N291" s="27"/>
      <c r="O291" s="27"/>
      <c r="P291" s="27"/>
      <c r="Q291" s="27"/>
      <c r="R291" s="27"/>
    </row>
    <row r="292" spans="3:18" s="8" customFormat="1" x14ac:dyDescent="0.2">
      <c r="C292"/>
      <c r="D292"/>
      <c r="E292"/>
      <c r="F292"/>
      <c r="G292"/>
      <c r="H292"/>
      <c r="I292"/>
      <c r="J292"/>
      <c r="K292"/>
      <c r="L292"/>
      <c r="M292" s="27"/>
      <c r="N292" s="27"/>
      <c r="O292" s="27"/>
      <c r="P292" s="27"/>
      <c r="Q292" s="27"/>
      <c r="R292" s="27"/>
    </row>
    <row r="293" spans="3:18" s="8" customFormat="1" x14ac:dyDescent="0.2">
      <c r="C293"/>
      <c r="D293"/>
      <c r="E293"/>
      <c r="F293"/>
      <c r="G293"/>
      <c r="H293"/>
      <c r="I293"/>
      <c r="J293"/>
      <c r="K293"/>
      <c r="L293"/>
      <c r="M293" s="27"/>
      <c r="N293" s="27"/>
      <c r="O293" s="27"/>
      <c r="P293" s="27"/>
      <c r="Q293" s="27"/>
      <c r="R293" s="27"/>
    </row>
    <row r="294" spans="3:18" s="8" customFormat="1" x14ac:dyDescent="0.2">
      <c r="C294"/>
      <c r="D294"/>
      <c r="E294"/>
      <c r="F294"/>
      <c r="G294"/>
      <c r="H294"/>
      <c r="I294"/>
      <c r="J294"/>
      <c r="K294"/>
      <c r="L294"/>
      <c r="M294" s="27"/>
      <c r="N294" s="27"/>
      <c r="O294" s="27"/>
      <c r="P294" s="27"/>
      <c r="Q294" s="27"/>
      <c r="R294" s="27"/>
    </row>
    <row r="295" spans="3:18" s="8" customFormat="1" x14ac:dyDescent="0.2">
      <c r="C295"/>
      <c r="D295"/>
      <c r="E295"/>
      <c r="F295"/>
      <c r="G295"/>
      <c r="H295"/>
      <c r="I295"/>
      <c r="J295"/>
      <c r="K295"/>
      <c r="L295"/>
      <c r="M295" s="27"/>
      <c r="N295" s="27"/>
      <c r="O295" s="27"/>
      <c r="P295" s="27"/>
      <c r="Q295" s="27"/>
      <c r="R295" s="27"/>
    </row>
    <row r="296" spans="3:18" s="8" customFormat="1" x14ac:dyDescent="0.2">
      <c r="C296"/>
      <c r="D296"/>
      <c r="E296"/>
      <c r="F296"/>
      <c r="G296"/>
      <c r="H296"/>
      <c r="I296"/>
      <c r="J296"/>
      <c r="K296"/>
      <c r="L296"/>
      <c r="M296" s="27"/>
      <c r="N296" s="27"/>
      <c r="O296" s="27"/>
      <c r="P296" s="27"/>
      <c r="Q296" s="27"/>
      <c r="R296" s="27"/>
    </row>
    <row r="297" spans="3:18" s="8" customFormat="1" x14ac:dyDescent="0.2">
      <c r="C297"/>
      <c r="D297"/>
      <c r="E297"/>
      <c r="F297"/>
      <c r="G297"/>
      <c r="H297"/>
      <c r="I297"/>
      <c r="J297"/>
      <c r="K297"/>
      <c r="L297"/>
      <c r="M297" s="27"/>
      <c r="N297" s="27"/>
      <c r="O297" s="27"/>
      <c r="P297" s="27"/>
      <c r="Q297" s="27"/>
      <c r="R297" s="27"/>
    </row>
    <row r="298" spans="3:18" s="8" customFormat="1" x14ac:dyDescent="0.2">
      <c r="C298"/>
      <c r="D298"/>
      <c r="E298"/>
      <c r="F298"/>
      <c r="G298"/>
      <c r="H298"/>
      <c r="I298"/>
      <c r="J298"/>
      <c r="K298"/>
      <c r="L298"/>
      <c r="M298" s="27"/>
      <c r="N298" s="27"/>
      <c r="O298" s="27"/>
      <c r="P298" s="27"/>
      <c r="Q298" s="27"/>
      <c r="R298" s="27"/>
    </row>
    <row r="299" spans="3:18" s="8" customFormat="1" x14ac:dyDescent="0.2">
      <c r="C299"/>
      <c r="D299"/>
      <c r="E299"/>
      <c r="F299"/>
      <c r="G299"/>
      <c r="H299"/>
      <c r="I299"/>
      <c r="J299"/>
      <c r="K299"/>
      <c r="L299"/>
      <c r="M299" s="27"/>
      <c r="N299" s="27"/>
      <c r="O299" s="27"/>
      <c r="P299" s="27"/>
      <c r="Q299" s="27"/>
      <c r="R299" s="27"/>
    </row>
    <row r="300" spans="3:18" s="8" customFormat="1" x14ac:dyDescent="0.2">
      <c r="C300"/>
      <c r="D300"/>
      <c r="E300"/>
      <c r="F300"/>
      <c r="G300"/>
      <c r="H300"/>
      <c r="I300"/>
      <c r="J300"/>
      <c r="K300"/>
      <c r="L300"/>
      <c r="M300" s="27"/>
      <c r="N300" s="27"/>
      <c r="O300" s="27"/>
      <c r="P300" s="27"/>
      <c r="Q300" s="27"/>
      <c r="R300" s="27"/>
    </row>
    <row r="301" spans="3:18" s="8" customFormat="1" x14ac:dyDescent="0.2">
      <c r="C301"/>
      <c r="D301"/>
      <c r="E301"/>
      <c r="F301"/>
      <c r="G301"/>
      <c r="H301"/>
      <c r="I301"/>
      <c r="J301"/>
      <c r="K301"/>
      <c r="L301"/>
      <c r="M301" s="27"/>
      <c r="N301" s="27"/>
      <c r="O301" s="27"/>
      <c r="P301" s="27"/>
      <c r="Q301" s="27"/>
      <c r="R301" s="27"/>
    </row>
    <row r="302" spans="3:18" s="8" customFormat="1" x14ac:dyDescent="0.2">
      <c r="C302"/>
      <c r="D302"/>
      <c r="E302"/>
      <c r="F302"/>
      <c r="G302"/>
      <c r="H302"/>
      <c r="I302"/>
      <c r="J302"/>
      <c r="K302"/>
      <c r="L302"/>
      <c r="M302" s="27"/>
      <c r="N302" s="27"/>
      <c r="O302" s="27"/>
      <c r="P302" s="27"/>
      <c r="Q302" s="27"/>
      <c r="R302" s="27"/>
    </row>
    <row r="303" spans="3:18" s="8" customFormat="1" x14ac:dyDescent="0.2">
      <c r="C303"/>
      <c r="D303"/>
      <c r="E303"/>
      <c r="F303"/>
      <c r="G303"/>
      <c r="H303"/>
      <c r="I303"/>
      <c r="J303"/>
      <c r="K303"/>
      <c r="L303"/>
      <c r="M303" s="27"/>
      <c r="N303" s="27"/>
      <c r="O303" s="27"/>
      <c r="P303" s="27"/>
      <c r="Q303" s="27"/>
      <c r="R303" s="27"/>
    </row>
    <row r="304" spans="3:18" s="8" customFormat="1" x14ac:dyDescent="0.2">
      <c r="C304"/>
      <c r="D304"/>
      <c r="E304"/>
      <c r="F304"/>
      <c r="G304"/>
      <c r="H304"/>
      <c r="I304"/>
      <c r="J304"/>
      <c r="K304"/>
      <c r="L304"/>
      <c r="M304" s="27"/>
      <c r="N304" s="27"/>
      <c r="O304" s="27"/>
      <c r="P304" s="27"/>
      <c r="Q304" s="27"/>
      <c r="R304" s="27"/>
    </row>
    <row r="305" spans="3:18" s="8" customFormat="1" x14ac:dyDescent="0.2">
      <c r="C305"/>
      <c r="D305"/>
      <c r="E305"/>
      <c r="F305"/>
      <c r="G305"/>
      <c r="H305"/>
      <c r="I305"/>
      <c r="J305"/>
      <c r="K305"/>
      <c r="L305"/>
      <c r="M305" s="27"/>
      <c r="N305" s="27"/>
      <c r="O305" s="27"/>
      <c r="P305" s="27"/>
      <c r="Q305" s="27"/>
      <c r="R305" s="27"/>
    </row>
    <row r="306" spans="3:18" s="8" customFormat="1" x14ac:dyDescent="0.2">
      <c r="C306"/>
      <c r="D306"/>
      <c r="E306"/>
      <c r="F306"/>
      <c r="G306"/>
      <c r="H306"/>
      <c r="I306"/>
      <c r="J306"/>
      <c r="K306"/>
      <c r="L306"/>
      <c r="M306" s="27"/>
      <c r="N306" s="27"/>
      <c r="O306" s="27"/>
      <c r="P306" s="27"/>
      <c r="Q306" s="27"/>
      <c r="R306" s="27"/>
    </row>
    <row r="307" spans="3:18" s="8" customFormat="1" x14ac:dyDescent="0.2">
      <c r="C307"/>
      <c r="D307"/>
      <c r="E307"/>
      <c r="F307"/>
      <c r="G307"/>
      <c r="H307"/>
      <c r="I307"/>
      <c r="J307"/>
      <c r="K307"/>
      <c r="L307"/>
      <c r="M307" s="27"/>
      <c r="N307" s="27"/>
      <c r="O307" s="27"/>
      <c r="P307" s="27"/>
      <c r="Q307" s="27"/>
      <c r="R307" s="27"/>
    </row>
    <row r="308" spans="3:18" s="8" customFormat="1" x14ac:dyDescent="0.2">
      <c r="C308"/>
      <c r="D308"/>
      <c r="E308"/>
      <c r="F308"/>
      <c r="G308"/>
      <c r="H308"/>
      <c r="I308"/>
      <c r="J308"/>
      <c r="K308"/>
      <c r="L308"/>
      <c r="M308" s="27"/>
      <c r="N308" s="27"/>
      <c r="O308" s="27"/>
      <c r="P308" s="27"/>
      <c r="Q308" s="27"/>
      <c r="R308" s="27"/>
    </row>
    <row r="309" spans="3:18" s="8" customFormat="1" x14ac:dyDescent="0.2">
      <c r="C309"/>
      <c r="D309"/>
      <c r="E309"/>
      <c r="F309"/>
      <c r="G309"/>
      <c r="H309"/>
      <c r="I309"/>
      <c r="J309"/>
      <c r="K309"/>
      <c r="L309"/>
      <c r="M309" s="27"/>
      <c r="N309" s="27"/>
      <c r="O309" s="27"/>
      <c r="P309" s="27"/>
      <c r="Q309" s="27"/>
      <c r="R309" s="27"/>
    </row>
    <row r="310" spans="3:18" s="8" customFormat="1" x14ac:dyDescent="0.2">
      <c r="C310"/>
      <c r="D310"/>
      <c r="E310"/>
      <c r="F310"/>
      <c r="G310"/>
      <c r="H310"/>
      <c r="I310"/>
      <c r="J310"/>
      <c r="K310"/>
      <c r="L310"/>
      <c r="M310" s="27"/>
      <c r="N310" s="27"/>
      <c r="O310" s="27"/>
      <c r="P310" s="27"/>
      <c r="Q310" s="27"/>
      <c r="R310" s="27"/>
    </row>
    <row r="311" spans="3:18" s="8" customFormat="1" x14ac:dyDescent="0.2">
      <c r="C311"/>
      <c r="D311"/>
      <c r="E311"/>
      <c r="F311"/>
      <c r="G311"/>
      <c r="H311"/>
      <c r="I311"/>
      <c r="J311"/>
      <c r="K311"/>
      <c r="L311"/>
      <c r="M311" s="27"/>
      <c r="N311" s="27"/>
      <c r="O311" s="27"/>
      <c r="P311" s="27"/>
      <c r="Q311" s="27"/>
      <c r="R311" s="27"/>
    </row>
    <row r="312" spans="3:18" s="8" customFormat="1" x14ac:dyDescent="0.2">
      <c r="C312"/>
      <c r="D312"/>
      <c r="E312"/>
      <c r="F312"/>
      <c r="G312"/>
      <c r="H312"/>
      <c r="I312"/>
      <c r="J312"/>
      <c r="K312"/>
      <c r="L312"/>
      <c r="M312" s="27"/>
      <c r="N312" s="27"/>
      <c r="O312" s="27"/>
      <c r="P312" s="27"/>
      <c r="Q312" s="27"/>
      <c r="R312" s="27"/>
    </row>
    <row r="313" spans="3:18" s="8" customFormat="1" x14ac:dyDescent="0.2">
      <c r="C313"/>
      <c r="D313"/>
      <c r="E313"/>
      <c r="F313"/>
      <c r="G313"/>
      <c r="H313"/>
      <c r="I313"/>
      <c r="J313"/>
      <c r="K313"/>
      <c r="L313"/>
      <c r="M313" s="27"/>
      <c r="N313" s="27"/>
      <c r="O313" s="27"/>
      <c r="P313" s="27"/>
      <c r="Q313" s="27"/>
      <c r="R313" s="27"/>
    </row>
    <row r="314" spans="3:18" s="8" customFormat="1" x14ac:dyDescent="0.2">
      <c r="C314"/>
      <c r="D314"/>
      <c r="E314"/>
      <c r="F314"/>
      <c r="G314"/>
      <c r="H314"/>
      <c r="I314"/>
      <c r="J314"/>
      <c r="K314"/>
      <c r="L314"/>
      <c r="M314" s="27"/>
      <c r="N314" s="27"/>
      <c r="O314" s="27"/>
      <c r="P314" s="27"/>
      <c r="Q314" s="27"/>
      <c r="R314" s="27"/>
    </row>
    <row r="315" spans="3:18" s="8" customFormat="1" x14ac:dyDescent="0.2">
      <c r="C315"/>
      <c r="D315"/>
      <c r="E315"/>
      <c r="F315"/>
      <c r="G315"/>
      <c r="H315"/>
      <c r="I315"/>
      <c r="J315"/>
      <c r="K315"/>
      <c r="L315"/>
      <c r="M315" s="27"/>
      <c r="N315" s="27"/>
      <c r="O315" s="27"/>
      <c r="P315" s="27"/>
      <c r="Q315" s="27"/>
      <c r="R315" s="27"/>
    </row>
    <row r="316" spans="3:18" s="8" customFormat="1" x14ac:dyDescent="0.2">
      <c r="C316"/>
      <c r="D316"/>
      <c r="E316"/>
      <c r="F316"/>
      <c r="G316"/>
      <c r="H316"/>
      <c r="I316"/>
      <c r="J316"/>
      <c r="K316"/>
      <c r="L316"/>
      <c r="M316" s="27"/>
      <c r="N316" s="27"/>
      <c r="O316" s="27"/>
      <c r="P316" s="27"/>
      <c r="Q316" s="27"/>
      <c r="R316" s="27"/>
    </row>
    <row r="317" spans="3:18" s="8" customFormat="1" x14ac:dyDescent="0.2">
      <c r="C317"/>
      <c r="D317"/>
      <c r="E317"/>
      <c r="F317"/>
      <c r="G317"/>
      <c r="H317"/>
      <c r="I317"/>
      <c r="J317"/>
      <c r="K317"/>
      <c r="L317"/>
      <c r="M317" s="27"/>
      <c r="N317" s="27"/>
      <c r="O317" s="27"/>
      <c r="P317" s="27"/>
      <c r="Q317" s="27"/>
      <c r="R317" s="27"/>
    </row>
    <row r="318" spans="3:18" s="8" customFormat="1" x14ac:dyDescent="0.2">
      <c r="C318"/>
      <c r="D318"/>
      <c r="E318"/>
      <c r="F318"/>
      <c r="G318"/>
      <c r="H318"/>
      <c r="I318"/>
      <c r="J318"/>
      <c r="K318"/>
      <c r="L318"/>
      <c r="M318" s="27"/>
      <c r="N318" s="27"/>
      <c r="O318" s="27"/>
      <c r="P318" s="27"/>
      <c r="Q318" s="27"/>
      <c r="R318" s="27"/>
    </row>
    <row r="319" spans="3:18" s="8" customFormat="1" x14ac:dyDescent="0.2">
      <c r="C319"/>
      <c r="D319"/>
      <c r="E319"/>
      <c r="F319"/>
      <c r="G319"/>
      <c r="H319"/>
      <c r="I319"/>
      <c r="J319"/>
      <c r="K319"/>
      <c r="L319"/>
      <c r="M319" s="27"/>
      <c r="N319" s="27"/>
      <c r="O319" s="27"/>
      <c r="P319" s="27"/>
      <c r="Q319" s="27"/>
      <c r="R319" s="27"/>
    </row>
    <row r="320" spans="3:18" s="8" customFormat="1" x14ac:dyDescent="0.2">
      <c r="C320"/>
      <c r="D320"/>
      <c r="E320"/>
      <c r="F320"/>
      <c r="G320"/>
      <c r="H320"/>
      <c r="I320"/>
      <c r="J320"/>
      <c r="K320"/>
      <c r="L320"/>
      <c r="M320" s="27"/>
      <c r="N320" s="27"/>
      <c r="O320" s="27"/>
      <c r="P320" s="27"/>
      <c r="Q320" s="27"/>
      <c r="R320" s="27"/>
    </row>
    <row r="321" spans="3:18" s="8" customFormat="1" x14ac:dyDescent="0.2">
      <c r="C321"/>
      <c r="D321"/>
      <c r="E321"/>
      <c r="F321"/>
      <c r="G321"/>
      <c r="H321"/>
      <c r="I321"/>
      <c r="J321"/>
      <c r="K321"/>
      <c r="L321"/>
      <c r="M321" s="27"/>
      <c r="N321" s="27"/>
      <c r="O321" s="27"/>
      <c r="P321" s="27"/>
      <c r="Q321" s="27"/>
      <c r="R321" s="27"/>
    </row>
    <row r="322" spans="3:18" s="8" customFormat="1" x14ac:dyDescent="0.2">
      <c r="C322"/>
      <c r="D322"/>
      <c r="E322"/>
      <c r="F322"/>
      <c r="G322"/>
      <c r="H322"/>
      <c r="I322"/>
      <c r="J322"/>
      <c r="K322"/>
      <c r="L322"/>
      <c r="M322" s="27"/>
      <c r="N322" s="27"/>
      <c r="O322" s="27"/>
      <c r="P322" s="27"/>
      <c r="Q322" s="27"/>
      <c r="R322" s="27"/>
    </row>
    <row r="323" spans="3:18" s="8" customFormat="1" x14ac:dyDescent="0.2">
      <c r="C323"/>
      <c r="D323"/>
      <c r="E323"/>
      <c r="F323"/>
      <c r="G323"/>
      <c r="H323"/>
      <c r="I323"/>
      <c r="J323"/>
      <c r="K323"/>
      <c r="L323"/>
      <c r="M323" s="27"/>
      <c r="N323" s="27"/>
      <c r="O323" s="27"/>
      <c r="P323" s="27"/>
      <c r="Q323" s="27"/>
      <c r="R323" s="27"/>
    </row>
    <row r="324" spans="3:18" s="8" customFormat="1" x14ac:dyDescent="0.2">
      <c r="C324"/>
      <c r="D324"/>
      <c r="E324"/>
      <c r="F324"/>
      <c r="G324"/>
      <c r="H324"/>
      <c r="I324"/>
      <c r="J324"/>
      <c r="K324"/>
      <c r="L324"/>
      <c r="M324" s="27"/>
      <c r="N324" s="27"/>
      <c r="O324" s="27"/>
      <c r="P324" s="27"/>
      <c r="Q324" s="27"/>
      <c r="R324" s="27"/>
    </row>
    <row r="325" spans="3:18" s="8" customFormat="1" x14ac:dyDescent="0.2">
      <c r="C325"/>
      <c r="D325"/>
      <c r="E325"/>
      <c r="F325"/>
      <c r="G325"/>
      <c r="H325"/>
      <c r="I325"/>
      <c r="J325"/>
      <c r="K325"/>
      <c r="L325"/>
      <c r="M325" s="27"/>
      <c r="N325" s="27"/>
      <c r="O325" s="27"/>
      <c r="P325" s="27"/>
      <c r="Q325" s="27"/>
      <c r="R325" s="27"/>
    </row>
    <row r="326" spans="3:18" s="8" customFormat="1" x14ac:dyDescent="0.2">
      <c r="C326"/>
      <c r="D326"/>
      <c r="E326"/>
      <c r="F326"/>
      <c r="G326"/>
      <c r="H326"/>
      <c r="I326"/>
      <c r="J326"/>
      <c r="K326"/>
      <c r="L326"/>
      <c r="M326" s="27"/>
      <c r="N326" s="27"/>
      <c r="O326" s="27"/>
      <c r="P326" s="27"/>
      <c r="Q326" s="27"/>
      <c r="R326" s="27"/>
    </row>
    <row r="327" spans="3:18" s="8" customFormat="1" x14ac:dyDescent="0.2">
      <c r="C327"/>
      <c r="D327"/>
      <c r="E327"/>
      <c r="F327"/>
      <c r="G327"/>
      <c r="H327"/>
      <c r="I327"/>
      <c r="J327"/>
      <c r="K327"/>
      <c r="L327"/>
      <c r="M327" s="27"/>
      <c r="N327" s="27"/>
      <c r="O327" s="27"/>
      <c r="P327" s="27"/>
      <c r="Q327" s="27"/>
      <c r="R327" s="27"/>
    </row>
    <row r="328" spans="3:18" s="8" customFormat="1" x14ac:dyDescent="0.2">
      <c r="C328"/>
      <c r="D328"/>
      <c r="E328"/>
      <c r="F328"/>
      <c r="G328"/>
      <c r="H328"/>
      <c r="I328"/>
      <c r="J328"/>
      <c r="K328"/>
      <c r="L328"/>
      <c r="M328" s="27"/>
      <c r="N328" s="27"/>
      <c r="O328" s="27"/>
      <c r="P328" s="27"/>
      <c r="Q328" s="27"/>
      <c r="R328" s="27"/>
    </row>
    <row r="329" spans="3:18" s="8" customFormat="1" x14ac:dyDescent="0.2">
      <c r="C329"/>
      <c r="D329"/>
      <c r="E329"/>
      <c r="F329"/>
      <c r="G329"/>
      <c r="H329"/>
      <c r="I329"/>
      <c r="J329"/>
      <c r="K329"/>
      <c r="L329"/>
      <c r="M329" s="27"/>
      <c r="N329" s="27"/>
      <c r="O329" s="27"/>
      <c r="P329" s="27"/>
      <c r="Q329" s="27"/>
      <c r="R329" s="27"/>
    </row>
    <row r="330" spans="3:18" s="8" customFormat="1" x14ac:dyDescent="0.2">
      <c r="C330"/>
      <c r="D330"/>
      <c r="E330"/>
      <c r="F330"/>
      <c r="G330"/>
      <c r="H330"/>
      <c r="I330"/>
      <c r="J330"/>
      <c r="K330"/>
      <c r="L330"/>
      <c r="M330" s="27"/>
      <c r="N330" s="27"/>
      <c r="O330" s="27"/>
      <c r="P330" s="27"/>
      <c r="Q330" s="27"/>
      <c r="R330" s="27"/>
    </row>
    <row r="331" spans="3:18" s="8" customFormat="1" x14ac:dyDescent="0.2">
      <c r="C331"/>
      <c r="D331"/>
      <c r="E331"/>
      <c r="F331"/>
      <c r="G331"/>
      <c r="H331"/>
      <c r="I331"/>
      <c r="J331"/>
      <c r="K331"/>
      <c r="L331"/>
      <c r="M331" s="27"/>
      <c r="N331" s="27"/>
      <c r="O331" s="27"/>
      <c r="P331" s="27"/>
      <c r="Q331" s="27"/>
      <c r="R331" s="27"/>
    </row>
    <row r="332" spans="3:18" s="8" customFormat="1" x14ac:dyDescent="0.2">
      <c r="C332"/>
      <c r="D332"/>
      <c r="E332"/>
      <c r="F332"/>
      <c r="G332"/>
      <c r="H332"/>
      <c r="I332"/>
      <c r="J332"/>
      <c r="K332"/>
      <c r="L332"/>
      <c r="M332" s="27"/>
      <c r="N332" s="27"/>
      <c r="O332" s="27"/>
      <c r="P332" s="27"/>
      <c r="Q332" s="27"/>
      <c r="R332" s="27"/>
    </row>
    <row r="333" spans="3:18" s="8" customFormat="1" x14ac:dyDescent="0.2">
      <c r="C333"/>
      <c r="D333"/>
      <c r="E333"/>
      <c r="F333"/>
      <c r="G333"/>
      <c r="H333"/>
      <c r="I333"/>
      <c r="J333"/>
      <c r="K333"/>
      <c r="L333"/>
      <c r="M333" s="27"/>
      <c r="N333" s="27"/>
      <c r="O333" s="27"/>
      <c r="P333" s="27"/>
      <c r="Q333" s="27"/>
      <c r="R333" s="27"/>
    </row>
    <row r="334" spans="3:18" s="8" customFormat="1" x14ac:dyDescent="0.2">
      <c r="C334"/>
      <c r="D334"/>
      <c r="E334"/>
      <c r="F334"/>
      <c r="G334"/>
      <c r="H334"/>
      <c r="I334"/>
      <c r="J334"/>
      <c r="K334"/>
      <c r="L334"/>
      <c r="M334" s="27"/>
      <c r="N334" s="27"/>
      <c r="O334" s="27"/>
      <c r="P334" s="27"/>
      <c r="Q334" s="27"/>
      <c r="R334" s="27"/>
    </row>
    <row r="335" spans="3:18" s="8" customFormat="1" x14ac:dyDescent="0.2">
      <c r="C335"/>
      <c r="D335"/>
      <c r="E335"/>
      <c r="F335"/>
      <c r="G335"/>
      <c r="H335"/>
      <c r="I335"/>
      <c r="J335"/>
      <c r="K335"/>
      <c r="L335"/>
      <c r="M335" s="27"/>
      <c r="N335" s="27"/>
      <c r="O335" s="27"/>
      <c r="P335" s="27"/>
      <c r="Q335" s="27"/>
      <c r="R335" s="27"/>
    </row>
    <row r="336" spans="3:18" s="8" customFormat="1" x14ac:dyDescent="0.2">
      <c r="C336"/>
      <c r="D336"/>
      <c r="E336"/>
      <c r="F336"/>
      <c r="G336"/>
      <c r="H336"/>
      <c r="I336"/>
      <c r="J336"/>
      <c r="K336"/>
      <c r="L336"/>
      <c r="M336" s="27"/>
      <c r="N336" s="27"/>
      <c r="O336" s="27"/>
      <c r="P336" s="27"/>
      <c r="Q336" s="27"/>
      <c r="R336" s="27"/>
    </row>
    <row r="337" spans="3:18" s="8" customFormat="1" x14ac:dyDescent="0.2">
      <c r="C337"/>
      <c r="D337"/>
      <c r="E337"/>
      <c r="F337"/>
      <c r="G337"/>
      <c r="H337"/>
      <c r="I337"/>
      <c r="J337"/>
      <c r="K337"/>
      <c r="L337"/>
      <c r="M337" s="27"/>
      <c r="N337" s="27"/>
      <c r="O337" s="27"/>
      <c r="P337" s="27"/>
      <c r="Q337" s="27"/>
      <c r="R337" s="27"/>
    </row>
    <row r="338" spans="3:18" s="8" customFormat="1" x14ac:dyDescent="0.2">
      <c r="C338"/>
      <c r="D338"/>
      <c r="E338"/>
      <c r="F338"/>
      <c r="G338"/>
      <c r="H338"/>
      <c r="I338"/>
      <c r="J338"/>
      <c r="K338"/>
      <c r="L338"/>
      <c r="M338" s="27"/>
      <c r="N338" s="27"/>
      <c r="O338" s="27"/>
      <c r="P338" s="27"/>
      <c r="Q338" s="27"/>
      <c r="R338" s="27"/>
    </row>
    <row r="339" spans="3:18" s="8" customFormat="1" x14ac:dyDescent="0.2">
      <c r="C339"/>
      <c r="D339"/>
      <c r="E339"/>
      <c r="F339"/>
      <c r="G339"/>
      <c r="H339"/>
      <c r="I339"/>
      <c r="J339"/>
      <c r="K339"/>
      <c r="L339"/>
      <c r="M339" s="27"/>
      <c r="N339" s="27"/>
      <c r="O339" s="27"/>
      <c r="P339" s="27"/>
      <c r="Q339" s="27"/>
      <c r="R339" s="27"/>
    </row>
    <row r="340" spans="3:18" s="8" customFormat="1" x14ac:dyDescent="0.2">
      <c r="C340"/>
      <c r="D340"/>
      <c r="E340"/>
      <c r="F340"/>
      <c r="G340"/>
      <c r="H340"/>
      <c r="I340"/>
      <c r="J340"/>
      <c r="K340"/>
      <c r="L340"/>
      <c r="M340" s="27"/>
      <c r="N340" s="27"/>
      <c r="O340" s="27"/>
      <c r="P340" s="27"/>
      <c r="Q340" s="27"/>
      <c r="R340" s="27"/>
    </row>
    <row r="341" spans="3:18" s="8" customFormat="1" x14ac:dyDescent="0.2">
      <c r="C341"/>
      <c r="D341"/>
      <c r="E341"/>
      <c r="F341"/>
      <c r="G341"/>
      <c r="H341"/>
      <c r="I341"/>
      <c r="J341"/>
      <c r="K341"/>
      <c r="L341"/>
      <c r="M341" s="27"/>
      <c r="N341" s="27"/>
      <c r="O341" s="27"/>
      <c r="P341" s="27"/>
      <c r="Q341" s="27"/>
      <c r="R341" s="27"/>
    </row>
    <row r="342" spans="3:18" s="8" customFormat="1" x14ac:dyDescent="0.2">
      <c r="C342"/>
      <c r="D342"/>
      <c r="E342"/>
      <c r="F342"/>
      <c r="G342"/>
      <c r="H342"/>
      <c r="I342"/>
      <c r="J342"/>
      <c r="K342"/>
      <c r="L342"/>
      <c r="M342" s="27"/>
      <c r="N342" s="27"/>
      <c r="O342" s="27"/>
      <c r="P342" s="27"/>
      <c r="Q342" s="27"/>
      <c r="R342" s="27"/>
    </row>
    <row r="343" spans="3:18" s="8" customFormat="1" x14ac:dyDescent="0.2">
      <c r="C343"/>
      <c r="D343"/>
      <c r="E343"/>
      <c r="F343"/>
      <c r="G343"/>
      <c r="H343"/>
      <c r="I343"/>
      <c r="J343"/>
      <c r="K343"/>
      <c r="L343"/>
      <c r="M343" s="27"/>
      <c r="N343" s="27"/>
      <c r="O343" s="27"/>
      <c r="P343" s="27"/>
      <c r="Q343" s="27"/>
      <c r="R343" s="27"/>
    </row>
    <row r="344" spans="3:18" s="8" customFormat="1" x14ac:dyDescent="0.2">
      <c r="C344"/>
      <c r="D344"/>
      <c r="E344"/>
      <c r="F344"/>
      <c r="G344"/>
      <c r="H344"/>
      <c r="I344"/>
      <c r="J344"/>
      <c r="K344"/>
      <c r="L344"/>
      <c r="M344" s="27"/>
      <c r="N344" s="27"/>
      <c r="O344" s="27"/>
      <c r="P344" s="27"/>
      <c r="Q344" s="27"/>
      <c r="R344" s="27"/>
    </row>
    <row r="345" spans="3:18" s="8" customFormat="1" x14ac:dyDescent="0.2">
      <c r="C345"/>
      <c r="D345"/>
      <c r="F345"/>
      <c r="G345"/>
      <c r="H345"/>
      <c r="I345"/>
      <c r="J345"/>
      <c r="K345"/>
      <c r="L345"/>
      <c r="M345" s="27"/>
      <c r="N345" s="27"/>
      <c r="O345" s="27"/>
      <c r="P345" s="27"/>
      <c r="Q345" s="27"/>
      <c r="R345" s="27"/>
    </row>
    <row r="346" spans="3:18" s="8" customFormat="1" x14ac:dyDescent="0.2">
      <c r="C346"/>
      <c r="D346"/>
      <c r="E346"/>
      <c r="F346"/>
      <c r="G346"/>
      <c r="H346"/>
      <c r="I346"/>
      <c r="J346"/>
      <c r="K346"/>
      <c r="L346"/>
      <c r="M346" s="27"/>
      <c r="N346" s="27"/>
      <c r="O346" s="27"/>
      <c r="P346" s="27"/>
      <c r="Q346" s="27"/>
      <c r="R346" s="27"/>
    </row>
    <row r="347" spans="3:18" s="8" customFormat="1" x14ac:dyDescent="0.2">
      <c r="C347"/>
      <c r="D347"/>
      <c r="E347"/>
      <c r="F347"/>
      <c r="G347"/>
      <c r="H347"/>
      <c r="I347"/>
      <c r="J347"/>
      <c r="K347"/>
      <c r="L347"/>
      <c r="M347" s="27"/>
      <c r="N347" s="27"/>
      <c r="O347" s="27"/>
      <c r="P347" s="27"/>
      <c r="Q347" s="27"/>
      <c r="R347" s="27"/>
    </row>
    <row r="348" spans="3:18" s="8" customFormat="1" x14ac:dyDescent="0.2">
      <c r="C348"/>
      <c r="D348"/>
      <c r="E348"/>
      <c r="F348"/>
      <c r="G348"/>
      <c r="H348"/>
      <c r="I348"/>
      <c r="J348"/>
      <c r="K348"/>
      <c r="L348"/>
      <c r="M348" s="27"/>
      <c r="N348" s="27"/>
      <c r="O348" s="27"/>
      <c r="P348" s="27"/>
      <c r="Q348" s="27"/>
      <c r="R348" s="27"/>
    </row>
    <row r="349" spans="3:18" s="8" customFormat="1" x14ac:dyDescent="0.2">
      <c r="C349"/>
      <c r="D349"/>
      <c r="E349"/>
      <c r="F349"/>
      <c r="G349"/>
      <c r="H349"/>
      <c r="I349"/>
      <c r="J349"/>
      <c r="K349"/>
      <c r="L349"/>
      <c r="M349" s="27"/>
      <c r="N349" s="27"/>
      <c r="O349" s="27"/>
      <c r="P349" s="27"/>
      <c r="Q349" s="27"/>
      <c r="R349" s="27"/>
    </row>
    <row r="350" spans="3:18" s="8" customFormat="1" x14ac:dyDescent="0.2">
      <c r="C350"/>
      <c r="D350"/>
      <c r="E350"/>
      <c r="F350"/>
      <c r="G350"/>
      <c r="H350"/>
      <c r="I350"/>
      <c r="J350"/>
      <c r="K350"/>
      <c r="L350"/>
      <c r="M350" s="27"/>
      <c r="N350" s="27"/>
      <c r="O350" s="27"/>
      <c r="P350" s="27"/>
      <c r="Q350" s="27"/>
      <c r="R350" s="27"/>
    </row>
    <row r="351" spans="3:18" s="8" customFormat="1" x14ac:dyDescent="0.2">
      <c r="C351"/>
      <c r="D351"/>
      <c r="E351"/>
      <c r="F351"/>
      <c r="G351"/>
      <c r="H351"/>
      <c r="I351"/>
      <c r="J351"/>
      <c r="K351"/>
      <c r="L351"/>
      <c r="M351" s="27"/>
      <c r="N351" s="27"/>
      <c r="O351" s="27"/>
      <c r="P351" s="27"/>
      <c r="Q351" s="27"/>
      <c r="R351" s="27"/>
    </row>
    <row r="352" spans="3:18" s="8" customFormat="1" x14ac:dyDescent="0.2">
      <c r="C352"/>
      <c r="D352"/>
      <c r="E352"/>
      <c r="F352"/>
      <c r="G352"/>
      <c r="H352"/>
      <c r="I352"/>
      <c r="J352"/>
      <c r="K352"/>
      <c r="L352"/>
      <c r="M352" s="27"/>
      <c r="N352" s="27"/>
      <c r="O352" s="27"/>
      <c r="P352" s="27"/>
      <c r="Q352" s="27"/>
      <c r="R352" s="27"/>
    </row>
    <row r="353" spans="3:18" s="8" customFormat="1" x14ac:dyDescent="0.2">
      <c r="C353"/>
      <c r="D353"/>
      <c r="E353"/>
      <c r="F353"/>
      <c r="G353"/>
      <c r="H353"/>
      <c r="I353"/>
      <c r="J353"/>
      <c r="K353"/>
      <c r="L353"/>
      <c r="M353" s="27"/>
      <c r="N353" s="27"/>
      <c r="O353" s="27"/>
      <c r="P353" s="27"/>
      <c r="Q353" s="27"/>
      <c r="R353" s="27"/>
    </row>
    <row r="354" spans="3:18" s="8" customFormat="1" x14ac:dyDescent="0.2">
      <c r="C354"/>
      <c r="D354"/>
      <c r="E354"/>
      <c r="F354"/>
      <c r="G354"/>
      <c r="H354"/>
      <c r="I354"/>
      <c r="J354"/>
      <c r="K354"/>
      <c r="L354"/>
      <c r="M354" s="27"/>
      <c r="N354" s="27"/>
      <c r="O354" s="27"/>
      <c r="P354" s="27"/>
      <c r="Q354" s="27"/>
      <c r="R354" s="27"/>
    </row>
    <row r="355" spans="3:18" s="8" customFormat="1" x14ac:dyDescent="0.2">
      <c r="C355"/>
      <c r="D355"/>
      <c r="E355"/>
      <c r="F355"/>
      <c r="G355"/>
      <c r="H355"/>
      <c r="I355"/>
      <c r="J355"/>
      <c r="K355"/>
      <c r="L355"/>
      <c r="M355" s="27"/>
      <c r="N355" s="27"/>
      <c r="O355" s="27"/>
      <c r="P355" s="27"/>
      <c r="Q355" s="27"/>
      <c r="R355" s="27"/>
    </row>
    <row r="356" spans="3:18" s="8" customFormat="1" x14ac:dyDescent="0.2">
      <c r="C356"/>
      <c r="D356"/>
      <c r="E356"/>
      <c r="F356"/>
      <c r="G356"/>
      <c r="H356"/>
      <c r="I356"/>
      <c r="J356"/>
      <c r="K356"/>
      <c r="L356"/>
      <c r="M356" s="27"/>
      <c r="N356" s="27"/>
      <c r="O356" s="27"/>
      <c r="P356" s="27"/>
      <c r="Q356" s="27"/>
      <c r="R356" s="27"/>
    </row>
    <row r="357" spans="3:18" s="8" customFormat="1" x14ac:dyDescent="0.2">
      <c r="C357"/>
      <c r="D357"/>
      <c r="E357"/>
      <c r="F357"/>
      <c r="G357"/>
      <c r="H357"/>
      <c r="I357"/>
      <c r="J357"/>
      <c r="K357"/>
      <c r="L357"/>
      <c r="M357" s="27"/>
      <c r="N357" s="27"/>
      <c r="O357" s="27"/>
      <c r="P357" s="27"/>
      <c r="Q357" s="27"/>
      <c r="R357" s="27"/>
    </row>
    <row r="358" spans="3:18" s="8" customFormat="1" x14ac:dyDescent="0.2">
      <c r="C358"/>
      <c r="D358"/>
      <c r="E358"/>
      <c r="F358"/>
      <c r="G358"/>
      <c r="H358"/>
      <c r="I358"/>
      <c r="J358"/>
      <c r="K358"/>
      <c r="L358"/>
      <c r="M358" s="27"/>
      <c r="N358" s="27"/>
      <c r="O358" s="27"/>
      <c r="P358" s="27"/>
      <c r="Q358" s="27"/>
      <c r="R358" s="27"/>
    </row>
    <row r="359" spans="3:18" s="8" customFormat="1" x14ac:dyDescent="0.2">
      <c r="C359"/>
      <c r="D359"/>
      <c r="E359"/>
      <c r="F359"/>
      <c r="G359"/>
      <c r="H359"/>
      <c r="I359"/>
      <c r="J359"/>
      <c r="K359"/>
      <c r="L359"/>
      <c r="M359" s="27"/>
      <c r="N359" s="27"/>
      <c r="O359" s="27"/>
      <c r="P359" s="27"/>
      <c r="Q359" s="27"/>
      <c r="R359" s="27"/>
    </row>
    <row r="360" spans="3:18" s="8" customFormat="1" x14ac:dyDescent="0.2">
      <c r="C360"/>
      <c r="D360"/>
      <c r="E360"/>
      <c r="F360"/>
      <c r="G360"/>
      <c r="H360"/>
      <c r="I360"/>
      <c r="J360"/>
      <c r="K360"/>
      <c r="L360"/>
      <c r="M360" s="27"/>
      <c r="N360" s="27"/>
      <c r="O360" s="27"/>
      <c r="P360" s="27"/>
      <c r="Q360" s="27"/>
      <c r="R360" s="27"/>
    </row>
    <row r="361" spans="3:18" s="8" customFormat="1" x14ac:dyDescent="0.2">
      <c r="C361"/>
      <c r="D361"/>
      <c r="E361"/>
      <c r="F361"/>
      <c r="G361"/>
      <c r="H361"/>
      <c r="I361"/>
      <c r="J361"/>
      <c r="K361"/>
      <c r="L361"/>
      <c r="M361" s="27"/>
      <c r="N361" s="27"/>
      <c r="O361" s="27"/>
      <c r="P361" s="27"/>
      <c r="Q361" s="27"/>
      <c r="R361" s="27"/>
    </row>
  </sheetData>
  <sheetProtection password="CF58" sheet="1" objects="1" scenarios="1"/>
  <mergeCells count="1">
    <mergeCell ref="D2:K2"/>
  </mergeCells>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pageSetUpPr fitToPage="1"/>
  </sheetPr>
  <dimension ref="B1:AA185"/>
  <sheetViews>
    <sheetView showGridLines="0" showRowColHeaders="0" zoomScaleNormal="100" workbookViewId="0">
      <pane xSplit="9" ySplit="4" topLeftCell="J5" activePane="bottomRight" state="frozen"/>
      <selection activeCell="Q131" sqref="Q131"/>
      <selection pane="topRight" activeCell="Q131" sqref="Q131"/>
      <selection pane="bottomLeft" activeCell="Q131" sqref="Q131"/>
      <selection pane="bottomRight" activeCell="A5" sqref="A5:A94"/>
    </sheetView>
  </sheetViews>
  <sheetFormatPr baseColWidth="10" defaultRowHeight="12.75" x14ac:dyDescent="0.2"/>
  <cols>
    <col min="1" max="1" width="0" hidden="1" customWidth="1"/>
    <col min="2" max="2" width="1.42578125" style="8" customWidth="1"/>
    <col min="3" max="3" width="1.28515625" customWidth="1"/>
    <col min="4" max="4" width="24.5703125" customWidth="1"/>
    <col min="5" max="7" width="9.28515625" customWidth="1"/>
    <col min="8" max="8" width="0.85546875" customWidth="1"/>
    <col min="9" max="21" width="10.85546875" customWidth="1"/>
    <col min="22" max="22" width="2.42578125" customWidth="1"/>
    <col min="23" max="27" width="11.42578125" style="8"/>
  </cols>
  <sheetData>
    <row r="1" spans="2:26" s="8" customFormat="1" ht="5.0999999999999996" customHeight="1" thickBot="1" x14ac:dyDescent="0.25">
      <c r="B1" s="7"/>
      <c r="C1" s="7"/>
      <c r="D1" s="7"/>
      <c r="E1" s="7"/>
      <c r="F1" s="7"/>
      <c r="G1" s="7"/>
      <c r="H1" s="7"/>
      <c r="I1" s="7"/>
      <c r="J1" s="7"/>
      <c r="K1" s="7"/>
      <c r="L1" s="7"/>
      <c r="M1" s="7"/>
      <c r="N1" s="7"/>
      <c r="O1" s="7"/>
      <c r="P1" s="7"/>
      <c r="Q1" s="7"/>
      <c r="R1" s="7"/>
      <c r="S1" s="7"/>
      <c r="T1" s="7"/>
      <c r="U1" s="7"/>
      <c r="V1" s="7"/>
      <c r="W1" s="7"/>
      <c r="X1" s="7"/>
      <c r="Y1" s="7"/>
      <c r="Z1" s="7"/>
    </row>
    <row r="2" spans="2:26" ht="24.75" customHeight="1" thickTop="1" thickBot="1" x14ac:dyDescent="0.3">
      <c r="B2" s="7"/>
      <c r="C2" s="1"/>
      <c r="D2" s="669" t="s">
        <v>273</v>
      </c>
      <c r="E2" s="669"/>
      <c r="F2" s="669"/>
      <c r="G2" s="669"/>
      <c r="H2" s="669"/>
      <c r="I2" s="669"/>
      <c r="J2" s="669"/>
      <c r="K2" s="669"/>
      <c r="L2" s="669"/>
      <c r="M2" s="67"/>
      <c r="N2" s="71"/>
      <c r="O2" s="342"/>
      <c r="P2" s="343"/>
      <c r="Q2" s="341"/>
      <c r="R2" s="96"/>
      <c r="S2" s="96"/>
      <c r="T2" s="97"/>
      <c r="U2" s="97"/>
      <c r="V2" s="98"/>
      <c r="W2" s="12"/>
      <c r="X2" s="7"/>
      <c r="Y2" s="7"/>
      <c r="Z2" s="7"/>
    </row>
    <row r="3" spans="2:26" ht="6.75" customHeight="1" thickTop="1" thickBot="1" x14ac:dyDescent="0.3">
      <c r="B3" s="7"/>
      <c r="C3" s="13"/>
      <c r="D3" s="99"/>
      <c r="E3" s="99"/>
      <c r="F3" s="99"/>
      <c r="G3" s="99"/>
      <c r="H3" s="99"/>
      <c r="I3" s="99"/>
      <c r="J3" s="99"/>
      <c r="K3" s="99"/>
      <c r="L3" s="99"/>
      <c r="M3" s="99"/>
      <c r="N3" s="99"/>
      <c r="O3" s="17"/>
      <c r="P3" s="17"/>
      <c r="Q3" s="17"/>
      <c r="R3" s="17"/>
      <c r="S3" s="17"/>
      <c r="T3" s="17"/>
      <c r="U3" s="17"/>
      <c r="V3" s="100"/>
      <c r="W3" s="12"/>
      <c r="X3" s="7"/>
      <c r="Y3" s="7"/>
      <c r="Z3" s="7"/>
    </row>
    <row r="4" spans="2:26" ht="15" customHeight="1" thickTop="1" thickBot="1" x14ac:dyDescent="0.3">
      <c r="B4" s="7"/>
      <c r="C4" s="59"/>
      <c r="D4" s="305" t="s">
        <v>167</v>
      </c>
      <c r="E4" s="306" t="s">
        <v>158</v>
      </c>
      <c r="F4" s="306" t="s">
        <v>152</v>
      </c>
      <c r="G4" s="300" t="s">
        <v>153</v>
      </c>
      <c r="H4" s="101"/>
      <c r="I4" s="299" t="s">
        <v>0</v>
      </c>
      <c r="J4" s="264" t="s">
        <v>1</v>
      </c>
      <c r="K4" s="265" t="str">
        <f>SB!D4</f>
        <v>Febrero</v>
      </c>
      <c r="L4" s="265" t="str">
        <f>SB!E4</f>
        <v>Marzo</v>
      </c>
      <c r="M4" s="265" t="str">
        <f>SB!F4</f>
        <v>Abril</v>
      </c>
      <c r="N4" s="265" t="str">
        <f>SB!G4</f>
        <v>Mayo</v>
      </c>
      <c r="O4" s="265" t="str">
        <f>SB!H4</f>
        <v>Junio</v>
      </c>
      <c r="P4" s="265" t="str">
        <f>SB!I4</f>
        <v>Julio</v>
      </c>
      <c r="Q4" s="265" t="str">
        <f>SB!J4</f>
        <v>Agosto</v>
      </c>
      <c r="R4" s="265" t="str">
        <f>SB!K4</f>
        <v>Septiembre</v>
      </c>
      <c r="S4" s="265" t="str">
        <f>SB!L4</f>
        <v>Octubre</v>
      </c>
      <c r="T4" s="265" t="str">
        <f>SB!M4</f>
        <v>Noviembre</v>
      </c>
      <c r="U4" s="266" t="str">
        <f>SB!N4</f>
        <v>Diciembre</v>
      </c>
      <c r="V4" s="102"/>
      <c r="W4" s="12"/>
      <c r="X4" s="7"/>
      <c r="Y4" s="7"/>
      <c r="Z4" s="7"/>
    </row>
    <row r="5" spans="2:26" s="8" customFormat="1" ht="5.0999999999999996" customHeight="1" thickTop="1" thickBot="1" x14ac:dyDescent="0.3">
      <c r="B5" s="7"/>
      <c r="C5" s="59"/>
      <c r="D5" s="17"/>
      <c r="E5" s="17"/>
      <c r="F5" s="17"/>
      <c r="G5" s="17"/>
      <c r="H5" s="17"/>
      <c r="I5" s="17"/>
      <c r="J5" s="17"/>
      <c r="K5" s="17"/>
      <c r="L5" s="17"/>
      <c r="M5" s="17"/>
      <c r="N5" s="17"/>
      <c r="O5" s="17"/>
      <c r="P5" s="17"/>
      <c r="Q5" s="17"/>
      <c r="R5" s="17"/>
      <c r="S5" s="17"/>
      <c r="T5" s="17"/>
      <c r="U5" s="17"/>
      <c r="V5" s="102"/>
      <c r="W5" s="12"/>
      <c r="X5" s="7"/>
      <c r="Y5" s="7"/>
      <c r="Z5" s="7"/>
    </row>
    <row r="6" spans="2:26" s="8" customFormat="1" ht="18" customHeight="1" thickTop="1" thickBot="1" x14ac:dyDescent="0.35">
      <c r="B6" s="7"/>
      <c r="C6" s="59"/>
      <c r="D6" s="713" t="s">
        <v>160</v>
      </c>
      <c r="E6" s="714"/>
      <c r="F6" s="714"/>
      <c r="G6" s="715"/>
      <c r="H6" s="310"/>
      <c r="I6" s="309">
        <f t="shared" ref="I6:U6" si="0">SUM(I8:I27)</f>
        <v>0</v>
      </c>
      <c r="J6" s="309">
        <f t="shared" si="0"/>
        <v>0</v>
      </c>
      <c r="K6" s="309">
        <f t="shared" si="0"/>
        <v>0</v>
      </c>
      <c r="L6" s="309">
        <f t="shared" si="0"/>
        <v>0</v>
      </c>
      <c r="M6" s="309">
        <f t="shared" si="0"/>
        <v>0</v>
      </c>
      <c r="N6" s="309">
        <f t="shared" si="0"/>
        <v>0</v>
      </c>
      <c r="O6" s="309">
        <f t="shared" si="0"/>
        <v>0</v>
      </c>
      <c r="P6" s="309">
        <f t="shared" si="0"/>
        <v>0</v>
      </c>
      <c r="Q6" s="309">
        <f t="shared" si="0"/>
        <v>0</v>
      </c>
      <c r="R6" s="309">
        <f t="shared" si="0"/>
        <v>0</v>
      </c>
      <c r="S6" s="309">
        <f t="shared" si="0"/>
        <v>0</v>
      </c>
      <c r="T6" s="107">
        <f t="shared" si="0"/>
        <v>0</v>
      </c>
      <c r="U6" s="107">
        <f t="shared" si="0"/>
        <v>0</v>
      </c>
      <c r="V6" s="102"/>
      <c r="W6" s="12"/>
      <c r="X6" s="7"/>
      <c r="Y6" s="7"/>
      <c r="Z6" s="7"/>
    </row>
    <row r="7" spans="2:26" s="8" customFormat="1" ht="4.5" customHeight="1" thickTop="1" x14ac:dyDescent="0.25">
      <c r="B7" s="7"/>
      <c r="C7" s="59"/>
      <c r="D7" s="17"/>
      <c r="E7" s="17"/>
      <c r="F7" s="17"/>
      <c r="G7" s="17"/>
      <c r="H7" s="17"/>
      <c r="I7" s="17"/>
      <c r="J7" s="17"/>
      <c r="K7" s="17"/>
      <c r="L7" s="17"/>
      <c r="M7" s="17"/>
      <c r="N7" s="17"/>
      <c r="O7" s="17"/>
      <c r="P7" s="17"/>
      <c r="Q7" s="17"/>
      <c r="R7" s="17"/>
      <c r="S7" s="17"/>
      <c r="T7" s="17"/>
      <c r="U7" s="17"/>
      <c r="V7" s="102"/>
      <c r="W7" s="12"/>
      <c r="X7" s="7"/>
      <c r="Y7" s="7"/>
      <c r="Z7" s="7"/>
    </row>
    <row r="8" spans="2:26" s="247" customFormat="1" ht="14.1" customHeight="1" x14ac:dyDescent="0.2">
      <c r="B8" s="248"/>
      <c r="C8" s="249"/>
      <c r="D8" s="633" t="s">
        <v>134</v>
      </c>
      <c r="E8" s="634">
        <v>10</v>
      </c>
      <c r="F8" s="635">
        <v>5</v>
      </c>
      <c r="G8" s="301">
        <f>E8-F8</f>
        <v>5</v>
      </c>
      <c r="H8" s="307"/>
      <c r="I8" s="252">
        <f>SUM(J8:U8)</f>
        <v>0</v>
      </c>
      <c r="J8" s="255"/>
      <c r="K8" s="256"/>
      <c r="L8" s="256"/>
      <c r="M8" s="256"/>
      <c r="N8" s="256"/>
      <c r="O8" s="256"/>
      <c r="P8" s="256"/>
      <c r="Q8" s="256"/>
      <c r="R8" s="256"/>
      <c r="S8" s="256"/>
      <c r="T8" s="256"/>
      <c r="U8" s="257"/>
      <c r="V8" s="250"/>
      <c r="W8" s="251">
        <f>IF(I8=0,0,IF(E8=0,"&lt; Falta poner precio venta",IF(F8=0,"&lt;Falta poner Coste Venta","")))</f>
        <v>0</v>
      </c>
      <c r="X8" s="248"/>
      <c r="Y8" s="248"/>
      <c r="Z8" s="248"/>
    </row>
    <row r="9" spans="2:26" s="247" customFormat="1" ht="14.1" customHeight="1" x14ac:dyDescent="0.2">
      <c r="B9" s="248"/>
      <c r="C9" s="249"/>
      <c r="D9" s="636"/>
      <c r="E9" s="637"/>
      <c r="F9" s="638"/>
      <c r="G9" s="302">
        <f t="shared" ref="G9:G27" si="1">E9-F9</f>
        <v>0</v>
      </c>
      <c r="H9" s="307"/>
      <c r="I9" s="253">
        <f t="shared" ref="I9:I27" si="2">SUM(J9:U9)</f>
        <v>0</v>
      </c>
      <c r="J9" s="258"/>
      <c r="K9" s="259"/>
      <c r="L9" s="259"/>
      <c r="M9" s="259"/>
      <c r="N9" s="259"/>
      <c r="O9" s="259"/>
      <c r="P9" s="259"/>
      <c r="Q9" s="259"/>
      <c r="R9" s="259"/>
      <c r="S9" s="259"/>
      <c r="T9" s="259"/>
      <c r="U9" s="260"/>
      <c r="V9" s="250"/>
      <c r="W9" s="338" t="str">
        <f>IF(I9=0,"",IF(E9=0,"&lt; Falta poner Precio Venta",IF(F9=0,"&lt;Falta poner Coste Venta","")))</f>
        <v/>
      </c>
      <c r="X9" s="248"/>
      <c r="Y9" s="248"/>
      <c r="Z9" s="248"/>
    </row>
    <row r="10" spans="2:26" s="247" customFormat="1" ht="14.1" customHeight="1" x14ac:dyDescent="0.2">
      <c r="B10" s="248"/>
      <c r="C10" s="249"/>
      <c r="D10" s="636"/>
      <c r="E10" s="637"/>
      <c r="F10" s="638"/>
      <c r="G10" s="302">
        <f t="shared" si="1"/>
        <v>0</v>
      </c>
      <c r="H10" s="307"/>
      <c r="I10" s="253">
        <f t="shared" si="2"/>
        <v>0</v>
      </c>
      <c r="J10" s="258"/>
      <c r="K10" s="259"/>
      <c r="L10" s="259"/>
      <c r="M10" s="259"/>
      <c r="N10" s="259"/>
      <c r="O10" s="259"/>
      <c r="P10" s="259"/>
      <c r="Q10" s="259"/>
      <c r="R10" s="259"/>
      <c r="S10" s="259"/>
      <c r="T10" s="259"/>
      <c r="U10" s="260"/>
      <c r="V10" s="250"/>
      <c r="W10" s="338" t="str">
        <f t="shared" ref="W10:W27" si="3">IF(I10=0,"",IF(E10=0,"&lt; Falta poner Precio Venta",IF(F10=0,"&lt;Falta poner Coste Venta","")))</f>
        <v/>
      </c>
      <c r="X10" s="248"/>
      <c r="Y10" s="248"/>
      <c r="Z10" s="248"/>
    </row>
    <row r="11" spans="2:26" s="247" customFormat="1" ht="14.1" customHeight="1" x14ac:dyDescent="0.2">
      <c r="B11" s="614" t="s">
        <v>287</v>
      </c>
      <c r="C11" s="389"/>
      <c r="D11" s="636"/>
      <c r="E11" s="637"/>
      <c r="F11" s="638"/>
      <c r="G11" s="302">
        <f t="shared" si="1"/>
        <v>0</v>
      </c>
      <c r="H11" s="307"/>
      <c r="I11" s="253">
        <f t="shared" si="2"/>
        <v>0</v>
      </c>
      <c r="J11" s="258"/>
      <c r="K11" s="259"/>
      <c r="L11" s="259"/>
      <c r="M11" s="259"/>
      <c r="N11" s="259"/>
      <c r="O11" s="259"/>
      <c r="P11" s="259"/>
      <c r="Q11" s="259"/>
      <c r="R11" s="259"/>
      <c r="S11" s="259"/>
      <c r="T11" s="259"/>
      <c r="U11" s="260"/>
      <c r="V11" s="250"/>
      <c r="W11" s="338" t="str">
        <f t="shared" si="3"/>
        <v/>
      </c>
      <c r="X11" s="248"/>
      <c r="Y11" s="248"/>
      <c r="Z11" s="248"/>
    </row>
    <row r="12" spans="2:26" s="247" customFormat="1" ht="14.1" hidden="1" customHeight="1" x14ac:dyDescent="0.2">
      <c r="B12" s="248"/>
      <c r="C12" s="249"/>
      <c r="D12" s="636"/>
      <c r="E12" s="637"/>
      <c r="F12" s="638"/>
      <c r="G12" s="302">
        <f t="shared" si="1"/>
        <v>0</v>
      </c>
      <c r="H12" s="307"/>
      <c r="I12" s="253">
        <f t="shared" si="2"/>
        <v>0</v>
      </c>
      <c r="J12" s="258"/>
      <c r="K12" s="259"/>
      <c r="L12" s="259"/>
      <c r="M12" s="259"/>
      <c r="N12" s="259"/>
      <c r="O12" s="259"/>
      <c r="P12" s="259"/>
      <c r="Q12" s="259"/>
      <c r="R12" s="259"/>
      <c r="S12" s="259"/>
      <c r="T12" s="259"/>
      <c r="U12" s="260"/>
      <c r="V12" s="250"/>
      <c r="W12" s="338" t="str">
        <f t="shared" si="3"/>
        <v/>
      </c>
      <c r="X12" s="248"/>
      <c r="Y12" s="248"/>
      <c r="Z12" s="248"/>
    </row>
    <row r="13" spans="2:26" s="247" customFormat="1" ht="14.1" hidden="1" customHeight="1" x14ac:dyDescent="0.2">
      <c r="B13" s="248"/>
      <c r="C13" s="249"/>
      <c r="D13" s="636"/>
      <c r="E13" s="637"/>
      <c r="F13" s="638"/>
      <c r="G13" s="302">
        <f t="shared" si="1"/>
        <v>0</v>
      </c>
      <c r="H13" s="307"/>
      <c r="I13" s="253">
        <f t="shared" si="2"/>
        <v>0</v>
      </c>
      <c r="J13" s="258"/>
      <c r="K13" s="259"/>
      <c r="L13" s="259"/>
      <c r="M13" s="259"/>
      <c r="N13" s="259"/>
      <c r="O13" s="259"/>
      <c r="P13" s="259"/>
      <c r="Q13" s="259"/>
      <c r="R13" s="259"/>
      <c r="S13" s="259"/>
      <c r="T13" s="259"/>
      <c r="U13" s="260"/>
      <c r="V13" s="250"/>
      <c r="W13" s="338" t="str">
        <f t="shared" si="3"/>
        <v/>
      </c>
      <c r="X13" s="248"/>
      <c r="Y13" s="248"/>
      <c r="Z13" s="248"/>
    </row>
    <row r="14" spans="2:26" s="247" customFormat="1" ht="14.1" hidden="1" customHeight="1" x14ac:dyDescent="0.2">
      <c r="B14" s="248"/>
      <c r="C14" s="249"/>
      <c r="D14" s="636"/>
      <c r="E14" s="637"/>
      <c r="F14" s="638"/>
      <c r="G14" s="302">
        <f t="shared" si="1"/>
        <v>0</v>
      </c>
      <c r="H14" s="307"/>
      <c r="I14" s="253">
        <f t="shared" si="2"/>
        <v>0</v>
      </c>
      <c r="J14" s="258"/>
      <c r="K14" s="259"/>
      <c r="L14" s="259"/>
      <c r="M14" s="259"/>
      <c r="N14" s="259"/>
      <c r="O14" s="259"/>
      <c r="P14" s="259"/>
      <c r="Q14" s="259"/>
      <c r="R14" s="259"/>
      <c r="S14" s="259"/>
      <c r="T14" s="259"/>
      <c r="U14" s="260"/>
      <c r="V14" s="250"/>
      <c r="W14" s="338" t="str">
        <f t="shared" si="3"/>
        <v/>
      </c>
      <c r="X14" s="248"/>
      <c r="Y14" s="248"/>
      <c r="Z14" s="248"/>
    </row>
    <row r="15" spans="2:26" s="247" customFormat="1" ht="14.1" hidden="1" customHeight="1" x14ac:dyDescent="0.2">
      <c r="B15" s="248"/>
      <c r="C15" s="249"/>
      <c r="D15" s="636"/>
      <c r="E15" s="637"/>
      <c r="F15" s="638"/>
      <c r="G15" s="302">
        <f t="shared" si="1"/>
        <v>0</v>
      </c>
      <c r="H15" s="307"/>
      <c r="I15" s="253">
        <f t="shared" si="2"/>
        <v>0</v>
      </c>
      <c r="J15" s="258"/>
      <c r="K15" s="259"/>
      <c r="L15" s="259"/>
      <c r="M15" s="259"/>
      <c r="N15" s="259"/>
      <c r="O15" s="259"/>
      <c r="P15" s="259"/>
      <c r="Q15" s="259"/>
      <c r="R15" s="259"/>
      <c r="S15" s="259"/>
      <c r="T15" s="259"/>
      <c r="U15" s="260"/>
      <c r="V15" s="250"/>
      <c r="W15" s="338" t="str">
        <f t="shared" si="3"/>
        <v/>
      </c>
      <c r="X15" s="248"/>
      <c r="Y15" s="248"/>
      <c r="Z15" s="248"/>
    </row>
    <row r="16" spans="2:26" s="247" customFormat="1" ht="14.1" hidden="1" customHeight="1" x14ac:dyDescent="0.2">
      <c r="B16" s="248"/>
      <c r="C16" s="249"/>
      <c r="D16" s="636"/>
      <c r="E16" s="637"/>
      <c r="F16" s="638"/>
      <c r="G16" s="302">
        <f t="shared" si="1"/>
        <v>0</v>
      </c>
      <c r="H16" s="307"/>
      <c r="I16" s="253">
        <f t="shared" si="2"/>
        <v>0</v>
      </c>
      <c r="J16" s="258"/>
      <c r="K16" s="259"/>
      <c r="L16" s="259"/>
      <c r="M16" s="259"/>
      <c r="N16" s="259"/>
      <c r="O16" s="259"/>
      <c r="P16" s="259"/>
      <c r="Q16" s="259"/>
      <c r="R16" s="259"/>
      <c r="S16" s="259"/>
      <c r="T16" s="259"/>
      <c r="U16" s="260"/>
      <c r="V16" s="250"/>
      <c r="W16" s="338" t="str">
        <f t="shared" si="3"/>
        <v/>
      </c>
      <c r="X16" s="248"/>
      <c r="Y16" s="248"/>
      <c r="Z16" s="248"/>
    </row>
    <row r="17" spans="2:26" s="247" customFormat="1" ht="14.1" hidden="1" customHeight="1" x14ac:dyDescent="0.2">
      <c r="B17" s="248"/>
      <c r="C17" s="249"/>
      <c r="D17" s="636"/>
      <c r="E17" s="637"/>
      <c r="F17" s="638"/>
      <c r="G17" s="302">
        <f t="shared" si="1"/>
        <v>0</v>
      </c>
      <c r="H17" s="307"/>
      <c r="I17" s="253">
        <f t="shared" si="2"/>
        <v>0</v>
      </c>
      <c r="J17" s="258"/>
      <c r="K17" s="259"/>
      <c r="L17" s="259"/>
      <c r="M17" s="259"/>
      <c r="N17" s="259"/>
      <c r="O17" s="259"/>
      <c r="P17" s="259"/>
      <c r="Q17" s="259"/>
      <c r="R17" s="259"/>
      <c r="S17" s="259"/>
      <c r="T17" s="259"/>
      <c r="U17" s="260"/>
      <c r="V17" s="250"/>
      <c r="W17" s="338" t="str">
        <f t="shared" si="3"/>
        <v/>
      </c>
      <c r="X17" s="248"/>
      <c r="Y17" s="248"/>
      <c r="Z17" s="248"/>
    </row>
    <row r="18" spans="2:26" s="247" customFormat="1" ht="14.1" hidden="1" customHeight="1" x14ac:dyDescent="0.2">
      <c r="B18" s="248"/>
      <c r="C18" s="249"/>
      <c r="D18" s="636"/>
      <c r="E18" s="637"/>
      <c r="F18" s="638"/>
      <c r="G18" s="302">
        <f t="shared" si="1"/>
        <v>0</v>
      </c>
      <c r="H18" s="307"/>
      <c r="I18" s="253">
        <f t="shared" si="2"/>
        <v>0</v>
      </c>
      <c r="J18" s="258"/>
      <c r="K18" s="259"/>
      <c r="L18" s="259"/>
      <c r="M18" s="259"/>
      <c r="N18" s="259"/>
      <c r="O18" s="259"/>
      <c r="P18" s="259"/>
      <c r="Q18" s="259"/>
      <c r="R18" s="259"/>
      <c r="S18" s="259"/>
      <c r="T18" s="259"/>
      <c r="U18" s="260"/>
      <c r="V18" s="250"/>
      <c r="W18" s="338" t="str">
        <f t="shared" si="3"/>
        <v/>
      </c>
      <c r="X18" s="248"/>
      <c r="Y18" s="248"/>
      <c r="Z18" s="248"/>
    </row>
    <row r="19" spans="2:26" s="247" customFormat="1" ht="14.1" hidden="1" customHeight="1" x14ac:dyDescent="0.2">
      <c r="B19" s="248"/>
      <c r="C19" s="249"/>
      <c r="D19" s="636"/>
      <c r="E19" s="637"/>
      <c r="F19" s="638"/>
      <c r="G19" s="302">
        <f t="shared" si="1"/>
        <v>0</v>
      </c>
      <c r="H19" s="307"/>
      <c r="I19" s="253">
        <f t="shared" si="2"/>
        <v>0</v>
      </c>
      <c r="J19" s="258"/>
      <c r="K19" s="259"/>
      <c r="L19" s="259"/>
      <c r="M19" s="259"/>
      <c r="N19" s="259"/>
      <c r="O19" s="259"/>
      <c r="P19" s="259"/>
      <c r="Q19" s="259"/>
      <c r="R19" s="259"/>
      <c r="S19" s="259"/>
      <c r="T19" s="259"/>
      <c r="U19" s="260"/>
      <c r="V19" s="250"/>
      <c r="W19" s="338" t="str">
        <f t="shared" si="3"/>
        <v/>
      </c>
      <c r="X19" s="248"/>
      <c r="Y19" s="248"/>
      <c r="Z19" s="248"/>
    </row>
    <row r="20" spans="2:26" s="247" customFormat="1" ht="14.1" hidden="1" customHeight="1" x14ac:dyDescent="0.2">
      <c r="B20" s="248"/>
      <c r="C20" s="249"/>
      <c r="D20" s="636"/>
      <c r="E20" s="637"/>
      <c r="F20" s="638"/>
      <c r="G20" s="302">
        <f t="shared" si="1"/>
        <v>0</v>
      </c>
      <c r="H20" s="307"/>
      <c r="I20" s="253">
        <f t="shared" si="2"/>
        <v>0</v>
      </c>
      <c r="J20" s="258"/>
      <c r="K20" s="259"/>
      <c r="L20" s="259"/>
      <c r="M20" s="259"/>
      <c r="N20" s="259"/>
      <c r="O20" s="259"/>
      <c r="P20" s="259"/>
      <c r="Q20" s="259"/>
      <c r="R20" s="259"/>
      <c r="S20" s="259"/>
      <c r="T20" s="259"/>
      <c r="U20" s="260"/>
      <c r="V20" s="250"/>
      <c r="W20" s="338" t="str">
        <f t="shared" si="3"/>
        <v/>
      </c>
      <c r="X20" s="248"/>
      <c r="Y20" s="248"/>
      <c r="Z20" s="248"/>
    </row>
    <row r="21" spans="2:26" s="247" customFormat="1" ht="14.1" hidden="1" customHeight="1" x14ac:dyDescent="0.2">
      <c r="B21" s="248"/>
      <c r="C21" s="249"/>
      <c r="D21" s="636"/>
      <c r="E21" s="637"/>
      <c r="F21" s="638"/>
      <c r="G21" s="302">
        <f t="shared" si="1"/>
        <v>0</v>
      </c>
      <c r="H21" s="307"/>
      <c r="I21" s="253">
        <f t="shared" si="2"/>
        <v>0</v>
      </c>
      <c r="J21" s="258"/>
      <c r="K21" s="259"/>
      <c r="L21" s="259"/>
      <c r="M21" s="259"/>
      <c r="N21" s="259"/>
      <c r="O21" s="259"/>
      <c r="P21" s="259"/>
      <c r="Q21" s="259"/>
      <c r="R21" s="259"/>
      <c r="S21" s="259"/>
      <c r="T21" s="259"/>
      <c r="U21" s="260"/>
      <c r="V21" s="250"/>
      <c r="W21" s="338" t="str">
        <f t="shared" si="3"/>
        <v/>
      </c>
      <c r="X21" s="248"/>
      <c r="Y21" s="248"/>
      <c r="Z21" s="248"/>
    </row>
    <row r="22" spans="2:26" s="247" customFormat="1" ht="14.1" hidden="1" customHeight="1" x14ac:dyDescent="0.2">
      <c r="B22" s="248"/>
      <c r="C22" s="249"/>
      <c r="D22" s="636"/>
      <c r="E22" s="637"/>
      <c r="F22" s="638"/>
      <c r="G22" s="302">
        <f t="shared" si="1"/>
        <v>0</v>
      </c>
      <c r="H22" s="307"/>
      <c r="I22" s="253">
        <f t="shared" si="2"/>
        <v>0</v>
      </c>
      <c r="J22" s="258"/>
      <c r="K22" s="259"/>
      <c r="L22" s="259"/>
      <c r="M22" s="259"/>
      <c r="N22" s="259"/>
      <c r="O22" s="259"/>
      <c r="P22" s="259"/>
      <c r="Q22" s="259"/>
      <c r="R22" s="259"/>
      <c r="S22" s="259"/>
      <c r="T22" s="259"/>
      <c r="U22" s="260"/>
      <c r="V22" s="250"/>
      <c r="W22" s="338" t="str">
        <f t="shared" si="3"/>
        <v/>
      </c>
      <c r="X22" s="248"/>
      <c r="Y22" s="248"/>
      <c r="Z22" s="248"/>
    </row>
    <row r="23" spans="2:26" s="247" customFormat="1" ht="14.1" hidden="1" customHeight="1" x14ac:dyDescent="0.2">
      <c r="B23" s="248"/>
      <c r="C23" s="249"/>
      <c r="D23" s="636"/>
      <c r="E23" s="637"/>
      <c r="F23" s="638"/>
      <c r="G23" s="302">
        <f t="shared" si="1"/>
        <v>0</v>
      </c>
      <c r="H23" s="307"/>
      <c r="I23" s="253">
        <f t="shared" si="2"/>
        <v>0</v>
      </c>
      <c r="J23" s="258"/>
      <c r="K23" s="259"/>
      <c r="L23" s="259"/>
      <c r="M23" s="259"/>
      <c r="N23" s="259"/>
      <c r="O23" s="259"/>
      <c r="P23" s="259"/>
      <c r="Q23" s="259"/>
      <c r="R23" s="259"/>
      <c r="S23" s="259"/>
      <c r="T23" s="259"/>
      <c r="U23" s="260"/>
      <c r="V23" s="250"/>
      <c r="W23" s="338" t="str">
        <f t="shared" si="3"/>
        <v/>
      </c>
      <c r="X23" s="248"/>
      <c r="Y23" s="248"/>
      <c r="Z23" s="248"/>
    </row>
    <row r="24" spans="2:26" s="247" customFormat="1" ht="14.1" hidden="1" customHeight="1" x14ac:dyDescent="0.2">
      <c r="B24" s="248"/>
      <c r="C24" s="249"/>
      <c r="D24" s="636"/>
      <c r="E24" s="637"/>
      <c r="F24" s="638"/>
      <c r="G24" s="302">
        <f t="shared" si="1"/>
        <v>0</v>
      </c>
      <c r="H24" s="307"/>
      <c r="I24" s="253">
        <f t="shared" si="2"/>
        <v>0</v>
      </c>
      <c r="J24" s="258"/>
      <c r="K24" s="259"/>
      <c r="L24" s="259"/>
      <c r="M24" s="259"/>
      <c r="N24" s="259"/>
      <c r="O24" s="259"/>
      <c r="P24" s="259"/>
      <c r="Q24" s="259"/>
      <c r="R24" s="259"/>
      <c r="S24" s="259"/>
      <c r="T24" s="259"/>
      <c r="U24" s="260"/>
      <c r="V24" s="250"/>
      <c r="W24" s="338" t="str">
        <f t="shared" si="3"/>
        <v/>
      </c>
      <c r="X24" s="248"/>
      <c r="Y24" s="248"/>
      <c r="Z24" s="248"/>
    </row>
    <row r="25" spans="2:26" s="247" customFormat="1" ht="14.1" hidden="1" customHeight="1" x14ac:dyDescent="0.2">
      <c r="B25" s="248"/>
      <c r="C25" s="249"/>
      <c r="D25" s="636"/>
      <c r="E25" s="637"/>
      <c r="F25" s="638"/>
      <c r="G25" s="302">
        <f t="shared" si="1"/>
        <v>0</v>
      </c>
      <c r="H25" s="307"/>
      <c r="I25" s="253">
        <f t="shared" si="2"/>
        <v>0</v>
      </c>
      <c r="J25" s="258"/>
      <c r="K25" s="259"/>
      <c r="L25" s="259"/>
      <c r="M25" s="259"/>
      <c r="N25" s="259"/>
      <c r="O25" s="259"/>
      <c r="P25" s="259"/>
      <c r="Q25" s="259"/>
      <c r="R25" s="259"/>
      <c r="S25" s="259"/>
      <c r="T25" s="259"/>
      <c r="U25" s="260"/>
      <c r="V25" s="250"/>
      <c r="W25" s="338" t="str">
        <f t="shared" si="3"/>
        <v/>
      </c>
      <c r="X25" s="248"/>
      <c r="Y25" s="248"/>
      <c r="Z25" s="248"/>
    </row>
    <row r="26" spans="2:26" s="247" customFormat="1" ht="14.1" hidden="1" customHeight="1" x14ac:dyDescent="0.2">
      <c r="B26" s="248"/>
      <c r="C26" s="249"/>
      <c r="D26" s="636"/>
      <c r="E26" s="637"/>
      <c r="F26" s="638"/>
      <c r="G26" s="302">
        <f t="shared" si="1"/>
        <v>0</v>
      </c>
      <c r="H26" s="307"/>
      <c r="I26" s="253">
        <f t="shared" si="2"/>
        <v>0</v>
      </c>
      <c r="J26" s="258"/>
      <c r="K26" s="259"/>
      <c r="L26" s="259"/>
      <c r="M26" s="259"/>
      <c r="N26" s="259"/>
      <c r="O26" s="259"/>
      <c r="P26" s="259"/>
      <c r="Q26" s="259"/>
      <c r="R26" s="259"/>
      <c r="S26" s="259"/>
      <c r="T26" s="259"/>
      <c r="U26" s="260"/>
      <c r="V26" s="250"/>
      <c r="W26" s="338" t="str">
        <f t="shared" si="3"/>
        <v/>
      </c>
      <c r="X26" s="248"/>
      <c r="Y26" s="248"/>
      <c r="Z26" s="248"/>
    </row>
    <row r="27" spans="2:26" s="247" customFormat="1" ht="14.1" customHeight="1" x14ac:dyDescent="0.2">
      <c r="B27" s="248"/>
      <c r="C27" s="249"/>
      <c r="D27" s="639"/>
      <c r="E27" s="640"/>
      <c r="F27" s="641"/>
      <c r="G27" s="303">
        <f t="shared" si="1"/>
        <v>0</v>
      </c>
      <c r="H27" s="307"/>
      <c r="I27" s="254">
        <f t="shared" si="2"/>
        <v>0</v>
      </c>
      <c r="J27" s="261"/>
      <c r="K27" s="262"/>
      <c r="L27" s="262"/>
      <c r="M27" s="262"/>
      <c r="N27" s="262"/>
      <c r="O27" s="262"/>
      <c r="P27" s="262"/>
      <c r="Q27" s="262"/>
      <c r="R27" s="262"/>
      <c r="S27" s="262"/>
      <c r="T27" s="262"/>
      <c r="U27" s="263"/>
      <c r="V27" s="250"/>
      <c r="W27" s="338" t="str">
        <f t="shared" si="3"/>
        <v/>
      </c>
      <c r="X27" s="248"/>
      <c r="Y27" s="248"/>
      <c r="Z27" s="248"/>
    </row>
    <row r="28" spans="2:26" s="8" customFormat="1" ht="9.9499999999999993" customHeight="1" thickBot="1" x14ac:dyDescent="0.3">
      <c r="B28" s="7"/>
      <c r="C28" s="59"/>
      <c r="D28" s="308"/>
      <c r="E28" s="308"/>
      <c r="F28" s="308"/>
      <c r="G28" s="308"/>
      <c r="H28" s="308"/>
      <c r="I28" s="308"/>
      <c r="J28" s="308"/>
      <c r="K28" s="308"/>
      <c r="L28" s="308"/>
      <c r="M28" s="308"/>
      <c r="N28" s="308"/>
      <c r="O28" s="308"/>
      <c r="P28" s="308"/>
      <c r="Q28" s="308"/>
      <c r="R28" s="308"/>
      <c r="S28" s="308"/>
      <c r="T28" s="104"/>
      <c r="U28" s="104"/>
      <c r="V28" s="102"/>
      <c r="W28" s="12"/>
      <c r="X28" s="7"/>
      <c r="Y28" s="7"/>
      <c r="Z28" s="7"/>
    </row>
    <row r="29" spans="2:26" s="8" customFormat="1" ht="15.95" customHeight="1" thickTop="1" thickBot="1" x14ac:dyDescent="0.35">
      <c r="B29" s="7"/>
      <c r="C29" s="59"/>
      <c r="D29" s="710" t="s">
        <v>161</v>
      </c>
      <c r="E29" s="711"/>
      <c r="F29" s="711"/>
      <c r="G29" s="712"/>
      <c r="H29" s="308"/>
      <c r="I29" s="309">
        <f t="shared" ref="I29:U29" si="4">SUM(I31:I50)</f>
        <v>0</v>
      </c>
      <c r="J29" s="309">
        <f t="shared" si="4"/>
        <v>0</v>
      </c>
      <c r="K29" s="309">
        <f t="shared" si="4"/>
        <v>0</v>
      </c>
      <c r="L29" s="309">
        <f t="shared" si="4"/>
        <v>0</v>
      </c>
      <c r="M29" s="309">
        <f t="shared" si="4"/>
        <v>0</v>
      </c>
      <c r="N29" s="309">
        <f t="shared" si="4"/>
        <v>0</v>
      </c>
      <c r="O29" s="309">
        <f t="shared" si="4"/>
        <v>0</v>
      </c>
      <c r="P29" s="309">
        <f t="shared" si="4"/>
        <v>0</v>
      </c>
      <c r="Q29" s="309">
        <f t="shared" si="4"/>
        <v>0</v>
      </c>
      <c r="R29" s="309">
        <f t="shared" si="4"/>
        <v>0</v>
      </c>
      <c r="S29" s="309">
        <f t="shared" si="4"/>
        <v>0</v>
      </c>
      <c r="T29" s="107">
        <f t="shared" si="4"/>
        <v>0</v>
      </c>
      <c r="U29" s="107">
        <f t="shared" si="4"/>
        <v>0</v>
      </c>
      <c r="V29" s="102"/>
      <c r="W29" s="12"/>
      <c r="X29" s="7"/>
      <c r="Y29" s="7"/>
      <c r="Z29" s="7"/>
    </row>
    <row r="30" spans="2:26" s="8" customFormat="1" ht="5.0999999999999996" customHeight="1" thickTop="1" x14ac:dyDescent="0.25">
      <c r="B30" s="7"/>
      <c r="C30" s="59"/>
      <c r="D30" s="17"/>
      <c r="E30" s="17"/>
      <c r="F30" s="17"/>
      <c r="G30" s="17"/>
      <c r="H30" s="17"/>
      <c r="I30" s="17"/>
      <c r="J30" s="17"/>
      <c r="K30" s="17"/>
      <c r="L30" s="17"/>
      <c r="M30" s="17"/>
      <c r="N30" s="17"/>
      <c r="O30" s="17"/>
      <c r="P30" s="17"/>
      <c r="Q30" s="17"/>
      <c r="R30" s="17"/>
      <c r="S30" s="17"/>
      <c r="T30" s="17"/>
      <c r="U30" s="17"/>
      <c r="V30" s="102"/>
      <c r="W30" s="12"/>
      <c r="X30" s="7"/>
      <c r="Y30" s="7"/>
      <c r="Z30" s="7"/>
    </row>
    <row r="31" spans="2:26" s="8" customFormat="1" ht="14.1" customHeight="1" x14ac:dyDescent="0.25">
      <c r="B31" s="7"/>
      <c r="C31" s="59"/>
      <c r="D31" s="332" t="str">
        <f>IF(D8=0,"",D8)</f>
        <v>Producto 1</v>
      </c>
      <c r="E31" s="335">
        <f t="shared" ref="E31:E50" si="5">IF(E8=0,"",E8)</f>
        <v>10</v>
      </c>
      <c r="F31" s="327"/>
      <c r="G31" s="327"/>
      <c r="H31" s="323"/>
      <c r="I31" s="252">
        <f>SUM(J31:U31)</f>
        <v>0</v>
      </c>
      <c r="J31" s="311">
        <f>J8*$E8</f>
        <v>0</v>
      </c>
      <c r="K31" s="312">
        <f t="shared" ref="K31:U31" si="6">K8*$E8</f>
        <v>0</v>
      </c>
      <c r="L31" s="312">
        <f t="shared" si="6"/>
        <v>0</v>
      </c>
      <c r="M31" s="312">
        <f t="shared" si="6"/>
        <v>0</v>
      </c>
      <c r="N31" s="312">
        <f t="shared" si="6"/>
        <v>0</v>
      </c>
      <c r="O31" s="312">
        <f t="shared" si="6"/>
        <v>0</v>
      </c>
      <c r="P31" s="312">
        <f t="shared" si="6"/>
        <v>0</v>
      </c>
      <c r="Q31" s="312">
        <f t="shared" si="6"/>
        <v>0</v>
      </c>
      <c r="R31" s="312">
        <f t="shared" si="6"/>
        <v>0</v>
      </c>
      <c r="S31" s="312">
        <f t="shared" si="6"/>
        <v>0</v>
      </c>
      <c r="T31" s="312">
        <f t="shared" si="6"/>
        <v>0</v>
      </c>
      <c r="U31" s="313">
        <f t="shared" si="6"/>
        <v>0</v>
      </c>
      <c r="V31" s="102"/>
      <c r="W31" s="12"/>
      <c r="X31" s="7"/>
      <c r="Y31" s="7"/>
      <c r="Z31" s="7"/>
    </row>
    <row r="32" spans="2:26" s="8" customFormat="1" ht="14.1" customHeight="1" x14ac:dyDescent="0.25">
      <c r="B32" s="7"/>
      <c r="C32" s="59"/>
      <c r="D32" s="333" t="str">
        <f t="shared" ref="D32" si="7">IF(D9=0,"",D9)</f>
        <v/>
      </c>
      <c r="E32" s="336" t="str">
        <f t="shared" si="5"/>
        <v/>
      </c>
      <c r="F32" s="329"/>
      <c r="G32" s="329"/>
      <c r="H32" s="324"/>
      <c r="I32" s="253">
        <f t="shared" ref="I32:I50" si="8">SUM(J32:U32)</f>
        <v>0</v>
      </c>
      <c r="J32" s="314">
        <f t="shared" ref="J32:U32" si="9">J9*$E9</f>
        <v>0</v>
      </c>
      <c r="K32" s="315">
        <f t="shared" si="9"/>
        <v>0</v>
      </c>
      <c r="L32" s="315">
        <f t="shared" si="9"/>
        <v>0</v>
      </c>
      <c r="M32" s="315">
        <f t="shared" si="9"/>
        <v>0</v>
      </c>
      <c r="N32" s="315">
        <f t="shared" si="9"/>
        <v>0</v>
      </c>
      <c r="O32" s="315">
        <f t="shared" si="9"/>
        <v>0</v>
      </c>
      <c r="P32" s="315">
        <f t="shared" si="9"/>
        <v>0</v>
      </c>
      <c r="Q32" s="315">
        <f t="shared" si="9"/>
        <v>0</v>
      </c>
      <c r="R32" s="315">
        <f t="shared" si="9"/>
        <v>0</v>
      </c>
      <c r="S32" s="315">
        <f t="shared" si="9"/>
        <v>0</v>
      </c>
      <c r="T32" s="315">
        <f t="shared" si="9"/>
        <v>0</v>
      </c>
      <c r="U32" s="316">
        <f t="shared" si="9"/>
        <v>0</v>
      </c>
      <c r="V32" s="102"/>
      <c r="W32" s="12"/>
      <c r="X32" s="7"/>
      <c r="Y32" s="7"/>
      <c r="Z32" s="7"/>
    </row>
    <row r="33" spans="2:26" s="8" customFormat="1" ht="14.1" customHeight="1" x14ac:dyDescent="0.25">
      <c r="B33" s="7"/>
      <c r="C33" s="59"/>
      <c r="D33" s="333" t="str">
        <f t="shared" ref="D33" si="10">IF(D10=0,"",D10)</f>
        <v/>
      </c>
      <c r="E33" s="336" t="str">
        <f t="shared" si="5"/>
        <v/>
      </c>
      <c r="F33" s="329"/>
      <c r="G33" s="329"/>
      <c r="H33" s="324"/>
      <c r="I33" s="253">
        <f t="shared" si="8"/>
        <v>0</v>
      </c>
      <c r="J33" s="314">
        <f t="shared" ref="J33:U33" si="11">J10*$E10</f>
        <v>0</v>
      </c>
      <c r="K33" s="315">
        <f t="shared" si="11"/>
        <v>0</v>
      </c>
      <c r="L33" s="315">
        <f t="shared" si="11"/>
        <v>0</v>
      </c>
      <c r="M33" s="315">
        <f t="shared" si="11"/>
        <v>0</v>
      </c>
      <c r="N33" s="315">
        <f t="shared" si="11"/>
        <v>0</v>
      </c>
      <c r="O33" s="315">
        <f t="shared" si="11"/>
        <v>0</v>
      </c>
      <c r="P33" s="315">
        <f t="shared" si="11"/>
        <v>0</v>
      </c>
      <c r="Q33" s="315">
        <f t="shared" si="11"/>
        <v>0</v>
      </c>
      <c r="R33" s="315">
        <f t="shared" si="11"/>
        <v>0</v>
      </c>
      <c r="S33" s="315">
        <f t="shared" si="11"/>
        <v>0</v>
      </c>
      <c r="T33" s="315">
        <f t="shared" si="11"/>
        <v>0</v>
      </c>
      <c r="U33" s="316">
        <f t="shared" si="11"/>
        <v>0</v>
      </c>
      <c r="V33" s="102"/>
      <c r="W33" s="12"/>
      <c r="X33" s="7"/>
      <c r="Y33" s="7"/>
      <c r="Z33" s="7"/>
    </row>
    <row r="34" spans="2:26" s="8" customFormat="1" ht="14.1" customHeight="1" x14ac:dyDescent="0.25">
      <c r="B34" s="614" t="s">
        <v>287</v>
      </c>
      <c r="C34" s="388"/>
      <c r="D34" s="333" t="str">
        <f t="shared" ref="D34" si="12">IF(D11=0,"",D11)</f>
        <v/>
      </c>
      <c r="E34" s="336" t="str">
        <f t="shared" si="5"/>
        <v/>
      </c>
      <c r="F34" s="329"/>
      <c r="G34" s="329"/>
      <c r="H34" s="324"/>
      <c r="I34" s="253">
        <f t="shared" si="8"/>
        <v>0</v>
      </c>
      <c r="J34" s="314">
        <f t="shared" ref="J34:U34" si="13">J11*$E11</f>
        <v>0</v>
      </c>
      <c r="K34" s="315">
        <f t="shared" si="13"/>
        <v>0</v>
      </c>
      <c r="L34" s="315">
        <f t="shared" si="13"/>
        <v>0</v>
      </c>
      <c r="M34" s="315">
        <f t="shared" si="13"/>
        <v>0</v>
      </c>
      <c r="N34" s="315">
        <f t="shared" si="13"/>
        <v>0</v>
      </c>
      <c r="O34" s="315">
        <f t="shared" si="13"/>
        <v>0</v>
      </c>
      <c r="P34" s="315">
        <f t="shared" si="13"/>
        <v>0</v>
      </c>
      <c r="Q34" s="315">
        <f t="shared" si="13"/>
        <v>0</v>
      </c>
      <c r="R34" s="315">
        <f t="shared" si="13"/>
        <v>0</v>
      </c>
      <c r="S34" s="315">
        <f t="shared" si="13"/>
        <v>0</v>
      </c>
      <c r="T34" s="315">
        <f t="shared" si="13"/>
        <v>0</v>
      </c>
      <c r="U34" s="316">
        <f t="shared" si="13"/>
        <v>0</v>
      </c>
      <c r="V34" s="102"/>
      <c r="W34" s="12"/>
      <c r="X34" s="7"/>
      <c r="Y34" s="7"/>
      <c r="Z34" s="7"/>
    </row>
    <row r="35" spans="2:26" s="8" customFormat="1" ht="14.1" hidden="1" customHeight="1" x14ac:dyDescent="0.25">
      <c r="B35" s="7"/>
      <c r="C35" s="59"/>
      <c r="D35" s="333" t="str">
        <f t="shared" ref="D35" si="14">IF(D12=0,"",D12)</f>
        <v/>
      </c>
      <c r="E35" s="336" t="str">
        <f t="shared" si="5"/>
        <v/>
      </c>
      <c r="F35" s="329"/>
      <c r="G35" s="329"/>
      <c r="H35" s="324"/>
      <c r="I35" s="253">
        <f t="shared" si="8"/>
        <v>0</v>
      </c>
      <c r="J35" s="314">
        <f t="shared" ref="J35:U35" si="15">J12*$E12</f>
        <v>0</v>
      </c>
      <c r="K35" s="315">
        <f t="shared" si="15"/>
        <v>0</v>
      </c>
      <c r="L35" s="315">
        <f t="shared" si="15"/>
        <v>0</v>
      </c>
      <c r="M35" s="315">
        <f t="shared" si="15"/>
        <v>0</v>
      </c>
      <c r="N35" s="315">
        <f t="shared" si="15"/>
        <v>0</v>
      </c>
      <c r="O35" s="315">
        <f t="shared" si="15"/>
        <v>0</v>
      </c>
      <c r="P35" s="315">
        <f t="shared" si="15"/>
        <v>0</v>
      </c>
      <c r="Q35" s="315">
        <f t="shared" si="15"/>
        <v>0</v>
      </c>
      <c r="R35" s="315">
        <f t="shared" si="15"/>
        <v>0</v>
      </c>
      <c r="S35" s="315">
        <f t="shared" si="15"/>
        <v>0</v>
      </c>
      <c r="T35" s="315">
        <f t="shared" si="15"/>
        <v>0</v>
      </c>
      <c r="U35" s="316">
        <f t="shared" si="15"/>
        <v>0</v>
      </c>
      <c r="V35" s="102"/>
      <c r="W35" s="12"/>
      <c r="X35" s="7"/>
      <c r="Y35" s="7"/>
      <c r="Z35" s="7"/>
    </row>
    <row r="36" spans="2:26" s="8" customFormat="1" ht="14.1" hidden="1" customHeight="1" x14ac:dyDescent="0.25">
      <c r="B36" s="7"/>
      <c r="C36" s="59"/>
      <c r="D36" s="333" t="str">
        <f t="shared" ref="D36" si="16">IF(D13=0,"",D13)</f>
        <v/>
      </c>
      <c r="E36" s="336" t="str">
        <f t="shared" si="5"/>
        <v/>
      </c>
      <c r="F36" s="329"/>
      <c r="G36" s="329"/>
      <c r="H36" s="324"/>
      <c r="I36" s="253">
        <f t="shared" si="8"/>
        <v>0</v>
      </c>
      <c r="J36" s="314">
        <f t="shared" ref="J36:U36" si="17">J13*$E13</f>
        <v>0</v>
      </c>
      <c r="K36" s="315">
        <f t="shared" si="17"/>
        <v>0</v>
      </c>
      <c r="L36" s="315">
        <f t="shared" si="17"/>
        <v>0</v>
      </c>
      <c r="M36" s="315">
        <f t="shared" si="17"/>
        <v>0</v>
      </c>
      <c r="N36" s="315">
        <f t="shared" si="17"/>
        <v>0</v>
      </c>
      <c r="O36" s="315">
        <f t="shared" si="17"/>
        <v>0</v>
      </c>
      <c r="P36" s="315">
        <f t="shared" si="17"/>
        <v>0</v>
      </c>
      <c r="Q36" s="315">
        <f t="shared" si="17"/>
        <v>0</v>
      </c>
      <c r="R36" s="315">
        <f t="shared" si="17"/>
        <v>0</v>
      </c>
      <c r="S36" s="315">
        <f t="shared" si="17"/>
        <v>0</v>
      </c>
      <c r="T36" s="315">
        <f t="shared" si="17"/>
        <v>0</v>
      </c>
      <c r="U36" s="316">
        <f t="shared" si="17"/>
        <v>0</v>
      </c>
      <c r="V36" s="102"/>
      <c r="W36" s="12"/>
      <c r="X36" s="7"/>
      <c r="Y36" s="7"/>
      <c r="Z36" s="7"/>
    </row>
    <row r="37" spans="2:26" s="8" customFormat="1" ht="14.1" hidden="1" customHeight="1" x14ac:dyDescent="0.25">
      <c r="B37" s="7"/>
      <c r="C37" s="59"/>
      <c r="D37" s="333" t="str">
        <f t="shared" ref="D37" si="18">IF(D14=0,"",D14)</f>
        <v/>
      </c>
      <c r="E37" s="336" t="str">
        <f t="shared" si="5"/>
        <v/>
      </c>
      <c r="F37" s="329"/>
      <c r="G37" s="329"/>
      <c r="H37" s="324"/>
      <c r="I37" s="253">
        <f t="shared" si="8"/>
        <v>0</v>
      </c>
      <c r="J37" s="314">
        <f t="shared" ref="J37:U37" si="19">J14*$E14</f>
        <v>0</v>
      </c>
      <c r="K37" s="315">
        <f t="shared" si="19"/>
        <v>0</v>
      </c>
      <c r="L37" s="315">
        <f t="shared" si="19"/>
        <v>0</v>
      </c>
      <c r="M37" s="315">
        <f t="shared" si="19"/>
        <v>0</v>
      </c>
      <c r="N37" s="315">
        <f t="shared" si="19"/>
        <v>0</v>
      </c>
      <c r="O37" s="315">
        <f t="shared" si="19"/>
        <v>0</v>
      </c>
      <c r="P37" s="315">
        <f t="shared" si="19"/>
        <v>0</v>
      </c>
      <c r="Q37" s="315">
        <f t="shared" si="19"/>
        <v>0</v>
      </c>
      <c r="R37" s="315">
        <f t="shared" si="19"/>
        <v>0</v>
      </c>
      <c r="S37" s="315">
        <f t="shared" si="19"/>
        <v>0</v>
      </c>
      <c r="T37" s="315">
        <f t="shared" si="19"/>
        <v>0</v>
      </c>
      <c r="U37" s="316">
        <f t="shared" si="19"/>
        <v>0</v>
      </c>
      <c r="V37" s="102"/>
      <c r="W37" s="12"/>
      <c r="X37" s="7"/>
      <c r="Y37" s="7"/>
      <c r="Z37" s="7"/>
    </row>
    <row r="38" spans="2:26" s="8" customFormat="1" ht="14.1" hidden="1" customHeight="1" x14ac:dyDescent="0.25">
      <c r="B38" s="7"/>
      <c r="C38" s="59"/>
      <c r="D38" s="333" t="str">
        <f t="shared" ref="D38" si="20">IF(D15=0,"",D15)</f>
        <v/>
      </c>
      <c r="E38" s="336" t="str">
        <f t="shared" si="5"/>
        <v/>
      </c>
      <c r="F38" s="329"/>
      <c r="G38" s="329"/>
      <c r="H38" s="324"/>
      <c r="I38" s="253">
        <f t="shared" si="8"/>
        <v>0</v>
      </c>
      <c r="J38" s="314">
        <f t="shared" ref="J38:U38" si="21">J15*$E15</f>
        <v>0</v>
      </c>
      <c r="K38" s="315">
        <f t="shared" si="21"/>
        <v>0</v>
      </c>
      <c r="L38" s="315">
        <f t="shared" si="21"/>
        <v>0</v>
      </c>
      <c r="M38" s="315">
        <f t="shared" si="21"/>
        <v>0</v>
      </c>
      <c r="N38" s="315">
        <f t="shared" si="21"/>
        <v>0</v>
      </c>
      <c r="O38" s="315">
        <f t="shared" si="21"/>
        <v>0</v>
      </c>
      <c r="P38" s="315">
        <f t="shared" si="21"/>
        <v>0</v>
      </c>
      <c r="Q38" s="315">
        <f t="shared" si="21"/>
        <v>0</v>
      </c>
      <c r="R38" s="315">
        <f t="shared" si="21"/>
        <v>0</v>
      </c>
      <c r="S38" s="315">
        <f t="shared" si="21"/>
        <v>0</v>
      </c>
      <c r="T38" s="315">
        <f t="shared" si="21"/>
        <v>0</v>
      </c>
      <c r="U38" s="316">
        <f t="shared" si="21"/>
        <v>0</v>
      </c>
      <c r="V38" s="102"/>
      <c r="W38" s="12"/>
      <c r="X38" s="7"/>
      <c r="Y38" s="7"/>
      <c r="Z38" s="7"/>
    </row>
    <row r="39" spans="2:26" s="8" customFormat="1" ht="14.1" hidden="1" customHeight="1" x14ac:dyDescent="0.25">
      <c r="B39" s="7"/>
      <c r="C39" s="59"/>
      <c r="D39" s="333" t="str">
        <f t="shared" ref="D39" si="22">IF(D16=0,"",D16)</f>
        <v/>
      </c>
      <c r="E39" s="336" t="str">
        <f t="shared" si="5"/>
        <v/>
      </c>
      <c r="F39" s="329"/>
      <c r="G39" s="329"/>
      <c r="H39" s="324"/>
      <c r="I39" s="253">
        <f t="shared" si="8"/>
        <v>0</v>
      </c>
      <c r="J39" s="314">
        <f t="shared" ref="J39:U39" si="23">J16*$E16</f>
        <v>0</v>
      </c>
      <c r="K39" s="315">
        <f t="shared" si="23"/>
        <v>0</v>
      </c>
      <c r="L39" s="315">
        <f t="shared" si="23"/>
        <v>0</v>
      </c>
      <c r="M39" s="315">
        <f t="shared" si="23"/>
        <v>0</v>
      </c>
      <c r="N39" s="315">
        <f t="shared" si="23"/>
        <v>0</v>
      </c>
      <c r="O39" s="315">
        <f t="shared" si="23"/>
        <v>0</v>
      </c>
      <c r="P39" s="315">
        <f t="shared" si="23"/>
        <v>0</v>
      </c>
      <c r="Q39" s="315">
        <f t="shared" si="23"/>
        <v>0</v>
      </c>
      <c r="R39" s="315">
        <f t="shared" si="23"/>
        <v>0</v>
      </c>
      <c r="S39" s="315">
        <f t="shared" si="23"/>
        <v>0</v>
      </c>
      <c r="T39" s="315">
        <f t="shared" si="23"/>
        <v>0</v>
      </c>
      <c r="U39" s="316">
        <f t="shared" si="23"/>
        <v>0</v>
      </c>
      <c r="V39" s="102"/>
      <c r="W39" s="12"/>
      <c r="X39" s="7"/>
      <c r="Y39" s="7"/>
      <c r="Z39" s="7"/>
    </row>
    <row r="40" spans="2:26" s="8" customFormat="1" ht="14.1" hidden="1" customHeight="1" x14ac:dyDescent="0.25">
      <c r="B40" s="7"/>
      <c r="C40" s="59"/>
      <c r="D40" s="333" t="str">
        <f t="shared" ref="D40" si="24">IF(D17=0,"",D17)</f>
        <v/>
      </c>
      <c r="E40" s="336" t="str">
        <f t="shared" si="5"/>
        <v/>
      </c>
      <c r="F40" s="329"/>
      <c r="G40" s="329"/>
      <c r="H40" s="324"/>
      <c r="I40" s="253">
        <f t="shared" si="8"/>
        <v>0</v>
      </c>
      <c r="J40" s="314">
        <f t="shared" ref="J40:U40" si="25">J17*$E17</f>
        <v>0</v>
      </c>
      <c r="K40" s="315">
        <f t="shared" si="25"/>
        <v>0</v>
      </c>
      <c r="L40" s="315">
        <f t="shared" si="25"/>
        <v>0</v>
      </c>
      <c r="M40" s="315">
        <f t="shared" si="25"/>
        <v>0</v>
      </c>
      <c r="N40" s="315">
        <f t="shared" si="25"/>
        <v>0</v>
      </c>
      <c r="O40" s="315">
        <f t="shared" si="25"/>
        <v>0</v>
      </c>
      <c r="P40" s="315">
        <f t="shared" si="25"/>
        <v>0</v>
      </c>
      <c r="Q40" s="315">
        <f t="shared" si="25"/>
        <v>0</v>
      </c>
      <c r="R40" s="315">
        <f t="shared" si="25"/>
        <v>0</v>
      </c>
      <c r="S40" s="315">
        <f t="shared" si="25"/>
        <v>0</v>
      </c>
      <c r="T40" s="315">
        <f t="shared" si="25"/>
        <v>0</v>
      </c>
      <c r="U40" s="316">
        <f t="shared" si="25"/>
        <v>0</v>
      </c>
      <c r="V40" s="102"/>
      <c r="W40" s="12"/>
      <c r="X40" s="7"/>
      <c r="Y40" s="7"/>
      <c r="Z40" s="7"/>
    </row>
    <row r="41" spans="2:26" s="8" customFormat="1" ht="14.1" hidden="1" customHeight="1" x14ac:dyDescent="0.25">
      <c r="B41" s="7"/>
      <c r="C41" s="59"/>
      <c r="D41" s="333" t="str">
        <f t="shared" ref="D41" si="26">IF(D18=0,"",D18)</f>
        <v/>
      </c>
      <c r="E41" s="336" t="str">
        <f t="shared" si="5"/>
        <v/>
      </c>
      <c r="F41" s="329"/>
      <c r="G41" s="329"/>
      <c r="H41" s="324"/>
      <c r="I41" s="253">
        <f t="shared" si="8"/>
        <v>0</v>
      </c>
      <c r="J41" s="314">
        <f t="shared" ref="J41:U41" si="27">J18*$E18</f>
        <v>0</v>
      </c>
      <c r="K41" s="315">
        <f t="shared" si="27"/>
        <v>0</v>
      </c>
      <c r="L41" s="315">
        <f t="shared" si="27"/>
        <v>0</v>
      </c>
      <c r="M41" s="315">
        <f t="shared" si="27"/>
        <v>0</v>
      </c>
      <c r="N41" s="315">
        <f t="shared" si="27"/>
        <v>0</v>
      </c>
      <c r="O41" s="315">
        <f t="shared" si="27"/>
        <v>0</v>
      </c>
      <c r="P41" s="315">
        <f t="shared" si="27"/>
        <v>0</v>
      </c>
      <c r="Q41" s="315">
        <f t="shared" si="27"/>
        <v>0</v>
      </c>
      <c r="R41" s="315">
        <f t="shared" si="27"/>
        <v>0</v>
      </c>
      <c r="S41" s="315">
        <f t="shared" si="27"/>
        <v>0</v>
      </c>
      <c r="T41" s="315">
        <f t="shared" si="27"/>
        <v>0</v>
      </c>
      <c r="U41" s="316">
        <f t="shared" si="27"/>
        <v>0</v>
      </c>
      <c r="V41" s="102"/>
      <c r="W41" s="12"/>
      <c r="X41" s="7"/>
      <c r="Y41" s="7"/>
      <c r="Z41" s="7"/>
    </row>
    <row r="42" spans="2:26" s="8" customFormat="1" ht="14.1" hidden="1" customHeight="1" x14ac:dyDescent="0.25">
      <c r="B42" s="7"/>
      <c r="C42" s="59"/>
      <c r="D42" s="333" t="str">
        <f t="shared" ref="D42" si="28">IF(D19=0,"",D19)</f>
        <v/>
      </c>
      <c r="E42" s="336" t="str">
        <f t="shared" si="5"/>
        <v/>
      </c>
      <c r="F42" s="329"/>
      <c r="G42" s="329"/>
      <c r="H42" s="324"/>
      <c r="I42" s="253">
        <f t="shared" si="8"/>
        <v>0</v>
      </c>
      <c r="J42" s="314">
        <f t="shared" ref="J42:U42" si="29">J19*$E19</f>
        <v>0</v>
      </c>
      <c r="K42" s="315">
        <f t="shared" si="29"/>
        <v>0</v>
      </c>
      <c r="L42" s="315">
        <f t="shared" si="29"/>
        <v>0</v>
      </c>
      <c r="M42" s="315">
        <f t="shared" si="29"/>
        <v>0</v>
      </c>
      <c r="N42" s="315">
        <f t="shared" si="29"/>
        <v>0</v>
      </c>
      <c r="O42" s="315">
        <f t="shared" si="29"/>
        <v>0</v>
      </c>
      <c r="P42" s="315">
        <f t="shared" si="29"/>
        <v>0</v>
      </c>
      <c r="Q42" s="315">
        <f t="shared" si="29"/>
        <v>0</v>
      </c>
      <c r="R42" s="315">
        <f t="shared" si="29"/>
        <v>0</v>
      </c>
      <c r="S42" s="315">
        <f t="shared" si="29"/>
        <v>0</v>
      </c>
      <c r="T42" s="315">
        <f t="shared" si="29"/>
        <v>0</v>
      </c>
      <c r="U42" s="316">
        <f t="shared" si="29"/>
        <v>0</v>
      </c>
      <c r="V42" s="102"/>
      <c r="W42" s="12"/>
      <c r="X42" s="7"/>
      <c r="Y42" s="7"/>
      <c r="Z42" s="7"/>
    </row>
    <row r="43" spans="2:26" s="8" customFormat="1" ht="14.1" hidden="1" customHeight="1" x14ac:dyDescent="0.25">
      <c r="B43" s="7"/>
      <c r="C43" s="59"/>
      <c r="D43" s="333" t="str">
        <f t="shared" ref="D43" si="30">IF(D20=0,"",D20)</f>
        <v/>
      </c>
      <c r="E43" s="336" t="str">
        <f t="shared" si="5"/>
        <v/>
      </c>
      <c r="F43" s="329"/>
      <c r="G43" s="329"/>
      <c r="H43" s="324"/>
      <c r="I43" s="253">
        <f t="shared" si="8"/>
        <v>0</v>
      </c>
      <c r="J43" s="314">
        <f t="shared" ref="J43:U43" si="31">J20*$E20</f>
        <v>0</v>
      </c>
      <c r="K43" s="315">
        <f t="shared" si="31"/>
        <v>0</v>
      </c>
      <c r="L43" s="315">
        <f t="shared" si="31"/>
        <v>0</v>
      </c>
      <c r="M43" s="315">
        <f t="shared" si="31"/>
        <v>0</v>
      </c>
      <c r="N43" s="315">
        <f t="shared" si="31"/>
        <v>0</v>
      </c>
      <c r="O43" s="315">
        <f t="shared" si="31"/>
        <v>0</v>
      </c>
      <c r="P43" s="315">
        <f t="shared" si="31"/>
        <v>0</v>
      </c>
      <c r="Q43" s="315">
        <f t="shared" si="31"/>
        <v>0</v>
      </c>
      <c r="R43" s="315">
        <f t="shared" si="31"/>
        <v>0</v>
      </c>
      <c r="S43" s="315">
        <f t="shared" si="31"/>
        <v>0</v>
      </c>
      <c r="T43" s="315">
        <f t="shared" si="31"/>
        <v>0</v>
      </c>
      <c r="U43" s="316">
        <f t="shared" si="31"/>
        <v>0</v>
      </c>
      <c r="V43" s="102"/>
      <c r="W43" s="12"/>
      <c r="X43" s="7"/>
      <c r="Y43" s="7"/>
      <c r="Z43" s="7"/>
    </row>
    <row r="44" spans="2:26" s="8" customFormat="1" ht="14.1" hidden="1" customHeight="1" x14ac:dyDescent="0.25">
      <c r="B44" s="7"/>
      <c r="C44" s="59"/>
      <c r="D44" s="333" t="str">
        <f t="shared" ref="D44" si="32">IF(D21=0,"",D21)</f>
        <v/>
      </c>
      <c r="E44" s="336" t="str">
        <f t="shared" si="5"/>
        <v/>
      </c>
      <c r="F44" s="329"/>
      <c r="G44" s="329"/>
      <c r="H44" s="324"/>
      <c r="I44" s="253">
        <f t="shared" si="8"/>
        <v>0</v>
      </c>
      <c r="J44" s="314">
        <f t="shared" ref="J44:U44" si="33">J21*$E21</f>
        <v>0</v>
      </c>
      <c r="K44" s="315">
        <f t="shared" si="33"/>
        <v>0</v>
      </c>
      <c r="L44" s="315">
        <f t="shared" si="33"/>
        <v>0</v>
      </c>
      <c r="M44" s="315">
        <f t="shared" si="33"/>
        <v>0</v>
      </c>
      <c r="N44" s="315">
        <f t="shared" si="33"/>
        <v>0</v>
      </c>
      <c r="O44" s="315">
        <f t="shared" si="33"/>
        <v>0</v>
      </c>
      <c r="P44" s="315">
        <f t="shared" si="33"/>
        <v>0</v>
      </c>
      <c r="Q44" s="315">
        <f t="shared" si="33"/>
        <v>0</v>
      </c>
      <c r="R44" s="315">
        <f t="shared" si="33"/>
        <v>0</v>
      </c>
      <c r="S44" s="315">
        <f t="shared" si="33"/>
        <v>0</v>
      </c>
      <c r="T44" s="315">
        <f t="shared" si="33"/>
        <v>0</v>
      </c>
      <c r="U44" s="316">
        <f t="shared" si="33"/>
        <v>0</v>
      </c>
      <c r="V44" s="102"/>
      <c r="W44" s="12"/>
      <c r="X44" s="7"/>
      <c r="Y44" s="7"/>
      <c r="Z44" s="7"/>
    </row>
    <row r="45" spans="2:26" s="8" customFormat="1" ht="14.1" hidden="1" customHeight="1" x14ac:dyDescent="0.25">
      <c r="B45" s="7"/>
      <c r="C45" s="59"/>
      <c r="D45" s="333" t="str">
        <f t="shared" ref="D45" si="34">IF(D22=0,"",D22)</f>
        <v/>
      </c>
      <c r="E45" s="336" t="str">
        <f t="shared" si="5"/>
        <v/>
      </c>
      <c r="F45" s="329"/>
      <c r="G45" s="329"/>
      <c r="H45" s="324"/>
      <c r="I45" s="253">
        <f t="shared" si="8"/>
        <v>0</v>
      </c>
      <c r="J45" s="314">
        <f t="shared" ref="J45:U45" si="35">J22*$E22</f>
        <v>0</v>
      </c>
      <c r="K45" s="315">
        <f t="shared" si="35"/>
        <v>0</v>
      </c>
      <c r="L45" s="315">
        <f t="shared" si="35"/>
        <v>0</v>
      </c>
      <c r="M45" s="315">
        <f t="shared" si="35"/>
        <v>0</v>
      </c>
      <c r="N45" s="315">
        <f t="shared" si="35"/>
        <v>0</v>
      </c>
      <c r="O45" s="315">
        <f t="shared" si="35"/>
        <v>0</v>
      </c>
      <c r="P45" s="315">
        <f t="shared" si="35"/>
        <v>0</v>
      </c>
      <c r="Q45" s="315">
        <f t="shared" si="35"/>
        <v>0</v>
      </c>
      <c r="R45" s="315">
        <f t="shared" si="35"/>
        <v>0</v>
      </c>
      <c r="S45" s="315">
        <f t="shared" si="35"/>
        <v>0</v>
      </c>
      <c r="T45" s="315">
        <f t="shared" si="35"/>
        <v>0</v>
      </c>
      <c r="U45" s="316">
        <f t="shared" si="35"/>
        <v>0</v>
      </c>
      <c r="V45" s="102"/>
      <c r="W45" s="12"/>
      <c r="X45" s="7"/>
      <c r="Y45" s="7"/>
      <c r="Z45" s="7"/>
    </row>
    <row r="46" spans="2:26" s="8" customFormat="1" ht="14.1" hidden="1" customHeight="1" x14ac:dyDescent="0.25">
      <c r="B46" s="7"/>
      <c r="C46" s="59"/>
      <c r="D46" s="333" t="str">
        <f t="shared" ref="D46" si="36">IF(D23=0,"",D23)</f>
        <v/>
      </c>
      <c r="E46" s="336" t="str">
        <f t="shared" si="5"/>
        <v/>
      </c>
      <c r="F46" s="329"/>
      <c r="G46" s="329"/>
      <c r="H46" s="324"/>
      <c r="I46" s="253">
        <f t="shared" si="8"/>
        <v>0</v>
      </c>
      <c r="J46" s="314">
        <f t="shared" ref="J46:U46" si="37">J23*$E23</f>
        <v>0</v>
      </c>
      <c r="K46" s="315">
        <f t="shared" si="37"/>
        <v>0</v>
      </c>
      <c r="L46" s="315">
        <f t="shared" si="37"/>
        <v>0</v>
      </c>
      <c r="M46" s="315">
        <f t="shared" si="37"/>
        <v>0</v>
      </c>
      <c r="N46" s="315">
        <f t="shared" si="37"/>
        <v>0</v>
      </c>
      <c r="O46" s="315">
        <f t="shared" si="37"/>
        <v>0</v>
      </c>
      <c r="P46" s="315">
        <f t="shared" si="37"/>
        <v>0</v>
      </c>
      <c r="Q46" s="315">
        <f t="shared" si="37"/>
        <v>0</v>
      </c>
      <c r="R46" s="315">
        <f t="shared" si="37"/>
        <v>0</v>
      </c>
      <c r="S46" s="315">
        <f t="shared" si="37"/>
        <v>0</v>
      </c>
      <c r="T46" s="315">
        <f t="shared" si="37"/>
        <v>0</v>
      </c>
      <c r="U46" s="316">
        <f t="shared" si="37"/>
        <v>0</v>
      </c>
      <c r="V46" s="102"/>
      <c r="W46" s="12"/>
      <c r="X46" s="7"/>
      <c r="Y46" s="7"/>
      <c r="Z46" s="7"/>
    </row>
    <row r="47" spans="2:26" s="8" customFormat="1" ht="14.1" hidden="1" customHeight="1" x14ac:dyDescent="0.25">
      <c r="B47" s="7"/>
      <c r="C47" s="59"/>
      <c r="D47" s="333" t="str">
        <f t="shared" ref="D47" si="38">IF(D24=0,"",D24)</f>
        <v/>
      </c>
      <c r="E47" s="336" t="str">
        <f t="shared" si="5"/>
        <v/>
      </c>
      <c r="F47" s="329"/>
      <c r="G47" s="329"/>
      <c r="H47" s="324"/>
      <c r="I47" s="253">
        <f t="shared" si="8"/>
        <v>0</v>
      </c>
      <c r="J47" s="314">
        <f t="shared" ref="J47:U47" si="39">J24*$E24</f>
        <v>0</v>
      </c>
      <c r="K47" s="315">
        <f t="shared" si="39"/>
        <v>0</v>
      </c>
      <c r="L47" s="315">
        <f t="shared" si="39"/>
        <v>0</v>
      </c>
      <c r="M47" s="315">
        <f t="shared" si="39"/>
        <v>0</v>
      </c>
      <c r="N47" s="315">
        <f t="shared" si="39"/>
        <v>0</v>
      </c>
      <c r="O47" s="315">
        <f t="shared" si="39"/>
        <v>0</v>
      </c>
      <c r="P47" s="315">
        <f t="shared" si="39"/>
        <v>0</v>
      </c>
      <c r="Q47" s="315">
        <f t="shared" si="39"/>
        <v>0</v>
      </c>
      <c r="R47" s="315">
        <f t="shared" si="39"/>
        <v>0</v>
      </c>
      <c r="S47" s="315">
        <f t="shared" si="39"/>
        <v>0</v>
      </c>
      <c r="T47" s="315">
        <f t="shared" si="39"/>
        <v>0</v>
      </c>
      <c r="U47" s="316">
        <f t="shared" si="39"/>
        <v>0</v>
      </c>
      <c r="V47" s="102"/>
      <c r="W47" s="12"/>
      <c r="X47" s="7"/>
      <c r="Y47" s="7"/>
      <c r="Z47" s="7"/>
    </row>
    <row r="48" spans="2:26" s="8" customFormat="1" ht="14.1" hidden="1" customHeight="1" x14ac:dyDescent="0.25">
      <c r="B48" s="7"/>
      <c r="C48" s="59"/>
      <c r="D48" s="333" t="str">
        <f t="shared" ref="D48" si="40">IF(D25=0,"",D25)</f>
        <v/>
      </c>
      <c r="E48" s="336" t="str">
        <f t="shared" si="5"/>
        <v/>
      </c>
      <c r="F48" s="329"/>
      <c r="G48" s="329"/>
      <c r="H48" s="324"/>
      <c r="I48" s="253">
        <f t="shared" si="8"/>
        <v>0</v>
      </c>
      <c r="J48" s="314">
        <f t="shared" ref="J48:U48" si="41">J25*$E25</f>
        <v>0</v>
      </c>
      <c r="K48" s="315">
        <f t="shared" si="41"/>
        <v>0</v>
      </c>
      <c r="L48" s="315">
        <f t="shared" si="41"/>
        <v>0</v>
      </c>
      <c r="M48" s="315">
        <f t="shared" si="41"/>
        <v>0</v>
      </c>
      <c r="N48" s="315">
        <f t="shared" si="41"/>
        <v>0</v>
      </c>
      <c r="O48" s="315">
        <f t="shared" si="41"/>
        <v>0</v>
      </c>
      <c r="P48" s="315">
        <f t="shared" si="41"/>
        <v>0</v>
      </c>
      <c r="Q48" s="315">
        <f t="shared" si="41"/>
        <v>0</v>
      </c>
      <c r="R48" s="315">
        <f t="shared" si="41"/>
        <v>0</v>
      </c>
      <c r="S48" s="315">
        <f t="shared" si="41"/>
        <v>0</v>
      </c>
      <c r="T48" s="315">
        <f t="shared" si="41"/>
        <v>0</v>
      </c>
      <c r="U48" s="316">
        <f t="shared" si="41"/>
        <v>0</v>
      </c>
      <c r="V48" s="102"/>
      <c r="W48" s="12"/>
      <c r="X48" s="7"/>
      <c r="Y48" s="7"/>
      <c r="Z48" s="7"/>
    </row>
    <row r="49" spans="2:26" s="8" customFormat="1" ht="14.1" hidden="1" customHeight="1" x14ac:dyDescent="0.25">
      <c r="B49" s="7"/>
      <c r="C49" s="59"/>
      <c r="D49" s="333" t="str">
        <f t="shared" ref="D49" si="42">IF(D26=0,"",D26)</f>
        <v/>
      </c>
      <c r="E49" s="336" t="str">
        <f t="shared" si="5"/>
        <v/>
      </c>
      <c r="F49" s="329"/>
      <c r="G49" s="329"/>
      <c r="H49" s="324"/>
      <c r="I49" s="253">
        <f t="shared" si="8"/>
        <v>0</v>
      </c>
      <c r="J49" s="314">
        <f t="shared" ref="J49:U49" si="43">J26*$E26</f>
        <v>0</v>
      </c>
      <c r="K49" s="315">
        <f t="shared" si="43"/>
        <v>0</v>
      </c>
      <c r="L49" s="315">
        <f t="shared" si="43"/>
        <v>0</v>
      </c>
      <c r="M49" s="315">
        <f t="shared" si="43"/>
        <v>0</v>
      </c>
      <c r="N49" s="315">
        <f t="shared" si="43"/>
        <v>0</v>
      </c>
      <c r="O49" s="315">
        <f t="shared" si="43"/>
        <v>0</v>
      </c>
      <c r="P49" s="315">
        <f t="shared" si="43"/>
        <v>0</v>
      </c>
      <c r="Q49" s="315">
        <f t="shared" si="43"/>
        <v>0</v>
      </c>
      <c r="R49" s="315">
        <f t="shared" si="43"/>
        <v>0</v>
      </c>
      <c r="S49" s="315">
        <f t="shared" si="43"/>
        <v>0</v>
      </c>
      <c r="T49" s="315">
        <f t="shared" si="43"/>
        <v>0</v>
      </c>
      <c r="U49" s="316">
        <f t="shared" si="43"/>
        <v>0</v>
      </c>
      <c r="V49" s="102"/>
      <c r="W49" s="12"/>
      <c r="X49" s="7"/>
      <c r="Y49" s="7"/>
      <c r="Z49" s="7"/>
    </row>
    <row r="50" spans="2:26" s="8" customFormat="1" ht="14.1" customHeight="1" x14ac:dyDescent="0.25">
      <c r="B50" s="7"/>
      <c r="C50" s="59"/>
      <c r="D50" s="334" t="str">
        <f t="shared" ref="D50" si="44">IF(D27=0,"",D27)</f>
        <v/>
      </c>
      <c r="E50" s="337" t="str">
        <f t="shared" si="5"/>
        <v/>
      </c>
      <c r="F50" s="331"/>
      <c r="G50" s="331"/>
      <c r="H50" s="325"/>
      <c r="I50" s="254">
        <f t="shared" si="8"/>
        <v>0</v>
      </c>
      <c r="J50" s="317">
        <f t="shared" ref="J50:U50" si="45">J27*$E27</f>
        <v>0</v>
      </c>
      <c r="K50" s="318">
        <f t="shared" si="45"/>
        <v>0</v>
      </c>
      <c r="L50" s="318">
        <f t="shared" si="45"/>
        <v>0</v>
      </c>
      <c r="M50" s="318">
        <f t="shared" si="45"/>
        <v>0</v>
      </c>
      <c r="N50" s="318">
        <f t="shared" si="45"/>
        <v>0</v>
      </c>
      <c r="O50" s="318">
        <f t="shared" si="45"/>
        <v>0</v>
      </c>
      <c r="P50" s="318">
        <f t="shared" si="45"/>
        <v>0</v>
      </c>
      <c r="Q50" s="318">
        <f t="shared" si="45"/>
        <v>0</v>
      </c>
      <c r="R50" s="318">
        <f t="shared" si="45"/>
        <v>0</v>
      </c>
      <c r="S50" s="318">
        <f t="shared" si="45"/>
        <v>0</v>
      </c>
      <c r="T50" s="318">
        <f t="shared" si="45"/>
        <v>0</v>
      </c>
      <c r="U50" s="319">
        <f t="shared" si="45"/>
        <v>0</v>
      </c>
      <c r="V50" s="102"/>
      <c r="W50" s="12"/>
      <c r="X50" s="7"/>
      <c r="Y50" s="7"/>
      <c r="Z50" s="7"/>
    </row>
    <row r="51" spans="2:26" s="8" customFormat="1" ht="9.9499999999999993" customHeight="1" thickBot="1" x14ac:dyDescent="0.3">
      <c r="B51" s="7"/>
      <c r="C51" s="59"/>
      <c r="D51" s="17"/>
      <c r="E51" s="17"/>
      <c r="F51" s="17"/>
      <c r="G51" s="17"/>
      <c r="H51" s="17"/>
      <c r="I51" s="17"/>
      <c r="J51" s="17"/>
      <c r="K51" s="17"/>
      <c r="L51" s="17"/>
      <c r="M51" s="17"/>
      <c r="N51" s="17"/>
      <c r="O51" s="17"/>
      <c r="P51" s="17"/>
      <c r="Q51" s="17"/>
      <c r="R51" s="17"/>
      <c r="S51" s="17"/>
      <c r="T51" s="17"/>
      <c r="U51" s="17"/>
      <c r="V51" s="102"/>
      <c r="W51" s="12"/>
      <c r="X51" s="7"/>
      <c r="Y51" s="7"/>
      <c r="Z51" s="7"/>
    </row>
    <row r="52" spans="2:26" s="8" customFormat="1" ht="18.75" customHeight="1" thickTop="1" thickBot="1" x14ac:dyDescent="0.35">
      <c r="B52" s="7"/>
      <c r="C52" s="59"/>
      <c r="D52" s="716" t="s">
        <v>162</v>
      </c>
      <c r="E52" s="717"/>
      <c r="F52" s="717"/>
      <c r="G52" s="718"/>
      <c r="H52" s="308"/>
      <c r="I52" s="309">
        <f t="shared" ref="I52:U52" si="46">SUM(I54:I73)</f>
        <v>0</v>
      </c>
      <c r="J52" s="309">
        <f t="shared" si="46"/>
        <v>0</v>
      </c>
      <c r="K52" s="309">
        <f t="shared" si="46"/>
        <v>0</v>
      </c>
      <c r="L52" s="309">
        <f t="shared" si="46"/>
        <v>0</v>
      </c>
      <c r="M52" s="309">
        <f t="shared" si="46"/>
        <v>0</v>
      </c>
      <c r="N52" s="309">
        <f t="shared" si="46"/>
        <v>0</v>
      </c>
      <c r="O52" s="309">
        <f t="shared" si="46"/>
        <v>0</v>
      </c>
      <c r="P52" s="309">
        <f t="shared" si="46"/>
        <v>0</v>
      </c>
      <c r="Q52" s="309">
        <f t="shared" si="46"/>
        <v>0</v>
      </c>
      <c r="R52" s="309">
        <f t="shared" si="46"/>
        <v>0</v>
      </c>
      <c r="S52" s="309">
        <f t="shared" si="46"/>
        <v>0</v>
      </c>
      <c r="T52" s="107">
        <f t="shared" si="46"/>
        <v>0</v>
      </c>
      <c r="U52" s="107">
        <f t="shared" si="46"/>
        <v>0</v>
      </c>
      <c r="V52" s="102"/>
      <c r="W52" s="12"/>
      <c r="X52" s="7"/>
      <c r="Y52" s="7"/>
      <c r="Z52" s="7"/>
    </row>
    <row r="53" spans="2:26" s="8" customFormat="1" ht="5.0999999999999996" customHeight="1" thickTop="1" x14ac:dyDescent="0.25">
      <c r="B53" s="7"/>
      <c r="C53" s="59"/>
      <c r="D53" s="17"/>
      <c r="E53" s="17"/>
      <c r="F53" s="17"/>
      <c r="G53" s="17"/>
      <c r="H53" s="17"/>
      <c r="I53" s="17"/>
      <c r="J53" s="17"/>
      <c r="K53" s="17"/>
      <c r="L53" s="17"/>
      <c r="M53" s="17"/>
      <c r="N53" s="17"/>
      <c r="O53" s="17"/>
      <c r="P53" s="17"/>
      <c r="Q53" s="17"/>
      <c r="R53" s="17"/>
      <c r="S53" s="17"/>
      <c r="T53" s="17"/>
      <c r="U53" s="17"/>
      <c r="V53" s="102"/>
      <c r="W53" s="12"/>
      <c r="X53" s="7"/>
      <c r="Y53" s="7"/>
      <c r="Z53" s="7"/>
    </row>
    <row r="54" spans="2:26" s="8" customFormat="1" ht="14.25" x14ac:dyDescent="0.25">
      <c r="B54" s="7"/>
      <c r="C54" s="59"/>
      <c r="D54" s="320" t="str">
        <f>IF(D8=0,"",D8)</f>
        <v>Producto 1</v>
      </c>
      <c r="E54" s="326"/>
      <c r="F54" s="335">
        <f>IF(F8=0,"",F8)</f>
        <v>5</v>
      </c>
      <c r="G54" s="327"/>
      <c r="H54" s="323"/>
      <c r="I54" s="252">
        <f>SUM(J54:U54)</f>
        <v>0</v>
      </c>
      <c r="J54" s="311">
        <f>J8*$F8</f>
        <v>0</v>
      </c>
      <c r="K54" s="312">
        <f t="shared" ref="K54:U54" si="47">K8*$F8</f>
        <v>0</v>
      </c>
      <c r="L54" s="312">
        <f t="shared" si="47"/>
        <v>0</v>
      </c>
      <c r="M54" s="312">
        <f t="shared" si="47"/>
        <v>0</v>
      </c>
      <c r="N54" s="312">
        <f t="shared" si="47"/>
        <v>0</v>
      </c>
      <c r="O54" s="312">
        <f t="shared" si="47"/>
        <v>0</v>
      </c>
      <c r="P54" s="312">
        <f t="shared" si="47"/>
        <v>0</v>
      </c>
      <c r="Q54" s="312">
        <f t="shared" si="47"/>
        <v>0</v>
      </c>
      <c r="R54" s="312">
        <f t="shared" si="47"/>
        <v>0</v>
      </c>
      <c r="S54" s="312">
        <f t="shared" si="47"/>
        <v>0</v>
      </c>
      <c r="T54" s="312">
        <f t="shared" si="47"/>
        <v>0</v>
      </c>
      <c r="U54" s="313">
        <f t="shared" si="47"/>
        <v>0</v>
      </c>
      <c r="V54" s="102"/>
      <c r="W54" s="12"/>
      <c r="X54" s="7"/>
      <c r="Y54" s="7"/>
      <c r="Z54" s="7"/>
    </row>
    <row r="55" spans="2:26" s="8" customFormat="1" ht="14.25" x14ac:dyDescent="0.25">
      <c r="B55" s="7"/>
      <c r="C55" s="59"/>
      <c r="D55" s="321" t="str">
        <f t="shared" ref="D55:D73" si="48">IF(D9=0,"",D9)</f>
        <v/>
      </c>
      <c r="E55" s="328"/>
      <c r="F55" s="336" t="str">
        <f t="shared" ref="F55:F73" si="49">IF(F9=0,"",F9)</f>
        <v/>
      </c>
      <c r="G55" s="329"/>
      <c r="H55" s="324"/>
      <c r="I55" s="253">
        <f t="shared" ref="I55:I73" si="50">SUM(J55:U55)</f>
        <v>0</v>
      </c>
      <c r="J55" s="314">
        <f t="shared" ref="J55:U55" si="51">J9*$F9</f>
        <v>0</v>
      </c>
      <c r="K55" s="315">
        <f t="shared" si="51"/>
        <v>0</v>
      </c>
      <c r="L55" s="315">
        <f t="shared" si="51"/>
        <v>0</v>
      </c>
      <c r="M55" s="315">
        <f t="shared" si="51"/>
        <v>0</v>
      </c>
      <c r="N55" s="315">
        <f t="shared" si="51"/>
        <v>0</v>
      </c>
      <c r="O55" s="315">
        <f t="shared" si="51"/>
        <v>0</v>
      </c>
      <c r="P55" s="315">
        <f t="shared" si="51"/>
        <v>0</v>
      </c>
      <c r="Q55" s="315">
        <f t="shared" si="51"/>
        <v>0</v>
      </c>
      <c r="R55" s="315">
        <f t="shared" si="51"/>
        <v>0</v>
      </c>
      <c r="S55" s="315">
        <f t="shared" si="51"/>
        <v>0</v>
      </c>
      <c r="T55" s="315">
        <f t="shared" si="51"/>
        <v>0</v>
      </c>
      <c r="U55" s="316">
        <f t="shared" si="51"/>
        <v>0</v>
      </c>
      <c r="V55" s="102"/>
      <c r="W55" s="12"/>
      <c r="X55" s="7"/>
      <c r="Y55" s="7"/>
      <c r="Z55" s="7"/>
    </row>
    <row r="56" spans="2:26" s="8" customFormat="1" ht="14.25" x14ac:dyDescent="0.25">
      <c r="B56" s="7"/>
      <c r="C56" s="59"/>
      <c r="D56" s="321" t="str">
        <f t="shared" si="48"/>
        <v/>
      </c>
      <c r="E56" s="328"/>
      <c r="F56" s="336" t="str">
        <f t="shared" si="49"/>
        <v/>
      </c>
      <c r="G56" s="329"/>
      <c r="H56" s="324"/>
      <c r="I56" s="253">
        <f t="shared" si="50"/>
        <v>0</v>
      </c>
      <c r="J56" s="314">
        <f t="shared" ref="J56:U56" si="52">J10*$F10</f>
        <v>0</v>
      </c>
      <c r="K56" s="315">
        <f t="shared" si="52"/>
        <v>0</v>
      </c>
      <c r="L56" s="315">
        <f t="shared" si="52"/>
        <v>0</v>
      </c>
      <c r="M56" s="315">
        <f t="shared" si="52"/>
        <v>0</v>
      </c>
      <c r="N56" s="315">
        <f t="shared" si="52"/>
        <v>0</v>
      </c>
      <c r="O56" s="315">
        <f t="shared" si="52"/>
        <v>0</v>
      </c>
      <c r="P56" s="315">
        <f t="shared" si="52"/>
        <v>0</v>
      </c>
      <c r="Q56" s="315">
        <f t="shared" si="52"/>
        <v>0</v>
      </c>
      <c r="R56" s="315">
        <f t="shared" si="52"/>
        <v>0</v>
      </c>
      <c r="S56" s="315">
        <f t="shared" si="52"/>
        <v>0</v>
      </c>
      <c r="T56" s="315">
        <f t="shared" si="52"/>
        <v>0</v>
      </c>
      <c r="U56" s="316">
        <f t="shared" si="52"/>
        <v>0</v>
      </c>
      <c r="V56" s="102"/>
      <c r="W56" s="12"/>
      <c r="X56" s="7"/>
      <c r="Y56" s="7"/>
      <c r="Z56" s="7"/>
    </row>
    <row r="57" spans="2:26" s="8" customFormat="1" ht="14.25" x14ac:dyDescent="0.25">
      <c r="B57" s="614" t="s">
        <v>287</v>
      </c>
      <c r="C57" s="388"/>
      <c r="D57" s="321" t="str">
        <f t="shared" si="48"/>
        <v/>
      </c>
      <c r="E57" s="328"/>
      <c r="F57" s="336" t="str">
        <f t="shared" si="49"/>
        <v/>
      </c>
      <c r="G57" s="329"/>
      <c r="H57" s="324"/>
      <c r="I57" s="253">
        <f t="shared" si="50"/>
        <v>0</v>
      </c>
      <c r="J57" s="314">
        <f t="shared" ref="J57:U57" si="53">J11*$F11</f>
        <v>0</v>
      </c>
      <c r="K57" s="315">
        <f t="shared" si="53"/>
        <v>0</v>
      </c>
      <c r="L57" s="315">
        <f t="shared" si="53"/>
        <v>0</v>
      </c>
      <c r="M57" s="315">
        <f t="shared" si="53"/>
        <v>0</v>
      </c>
      <c r="N57" s="315">
        <f t="shared" si="53"/>
        <v>0</v>
      </c>
      <c r="O57" s="315">
        <f t="shared" si="53"/>
        <v>0</v>
      </c>
      <c r="P57" s="315">
        <f t="shared" si="53"/>
        <v>0</v>
      </c>
      <c r="Q57" s="315">
        <f t="shared" si="53"/>
        <v>0</v>
      </c>
      <c r="R57" s="315">
        <f t="shared" si="53"/>
        <v>0</v>
      </c>
      <c r="S57" s="315">
        <f t="shared" si="53"/>
        <v>0</v>
      </c>
      <c r="T57" s="315">
        <f t="shared" si="53"/>
        <v>0</v>
      </c>
      <c r="U57" s="316">
        <f t="shared" si="53"/>
        <v>0</v>
      </c>
      <c r="V57" s="102"/>
      <c r="W57" s="12"/>
      <c r="X57" s="7"/>
      <c r="Y57" s="7"/>
      <c r="Z57" s="7"/>
    </row>
    <row r="58" spans="2:26" s="8" customFormat="1" ht="14.25" hidden="1" x14ac:dyDescent="0.25">
      <c r="B58" s="7"/>
      <c r="C58" s="59"/>
      <c r="D58" s="321" t="str">
        <f t="shared" si="48"/>
        <v/>
      </c>
      <c r="E58" s="328"/>
      <c r="F58" s="336" t="str">
        <f t="shared" si="49"/>
        <v/>
      </c>
      <c r="G58" s="329"/>
      <c r="H58" s="324"/>
      <c r="I58" s="253">
        <f t="shared" si="50"/>
        <v>0</v>
      </c>
      <c r="J58" s="314">
        <f t="shared" ref="J58:U58" si="54">J12*$F12</f>
        <v>0</v>
      </c>
      <c r="K58" s="315">
        <f t="shared" si="54"/>
        <v>0</v>
      </c>
      <c r="L58" s="315">
        <f t="shared" si="54"/>
        <v>0</v>
      </c>
      <c r="M58" s="315">
        <f t="shared" si="54"/>
        <v>0</v>
      </c>
      <c r="N58" s="315">
        <f t="shared" si="54"/>
        <v>0</v>
      </c>
      <c r="O58" s="315">
        <f t="shared" si="54"/>
        <v>0</v>
      </c>
      <c r="P58" s="315">
        <f t="shared" si="54"/>
        <v>0</v>
      </c>
      <c r="Q58" s="315">
        <f t="shared" si="54"/>
        <v>0</v>
      </c>
      <c r="R58" s="315">
        <f t="shared" si="54"/>
        <v>0</v>
      </c>
      <c r="S58" s="315">
        <f t="shared" si="54"/>
        <v>0</v>
      </c>
      <c r="T58" s="315">
        <f t="shared" si="54"/>
        <v>0</v>
      </c>
      <c r="U58" s="316">
        <f t="shared" si="54"/>
        <v>0</v>
      </c>
      <c r="V58" s="102"/>
      <c r="W58" s="12"/>
      <c r="X58" s="7"/>
      <c r="Y58" s="7"/>
      <c r="Z58" s="7"/>
    </row>
    <row r="59" spans="2:26" s="8" customFormat="1" ht="14.25" hidden="1" x14ac:dyDescent="0.25">
      <c r="B59" s="7"/>
      <c r="C59" s="59"/>
      <c r="D59" s="321" t="str">
        <f t="shared" si="48"/>
        <v/>
      </c>
      <c r="E59" s="328"/>
      <c r="F59" s="336" t="str">
        <f t="shared" si="49"/>
        <v/>
      </c>
      <c r="G59" s="329"/>
      <c r="H59" s="324"/>
      <c r="I59" s="253">
        <f t="shared" si="50"/>
        <v>0</v>
      </c>
      <c r="J59" s="314">
        <f t="shared" ref="J59:U59" si="55">J13*$F13</f>
        <v>0</v>
      </c>
      <c r="K59" s="315">
        <f t="shared" si="55"/>
        <v>0</v>
      </c>
      <c r="L59" s="315">
        <f t="shared" si="55"/>
        <v>0</v>
      </c>
      <c r="M59" s="315">
        <f t="shared" si="55"/>
        <v>0</v>
      </c>
      <c r="N59" s="315">
        <f t="shared" si="55"/>
        <v>0</v>
      </c>
      <c r="O59" s="315">
        <f t="shared" si="55"/>
        <v>0</v>
      </c>
      <c r="P59" s="315">
        <f t="shared" si="55"/>
        <v>0</v>
      </c>
      <c r="Q59" s="315">
        <f t="shared" si="55"/>
        <v>0</v>
      </c>
      <c r="R59" s="315">
        <f t="shared" si="55"/>
        <v>0</v>
      </c>
      <c r="S59" s="315">
        <f t="shared" si="55"/>
        <v>0</v>
      </c>
      <c r="T59" s="315">
        <f t="shared" si="55"/>
        <v>0</v>
      </c>
      <c r="U59" s="316">
        <f t="shared" si="55"/>
        <v>0</v>
      </c>
      <c r="V59" s="102"/>
      <c r="W59" s="12"/>
      <c r="X59" s="7"/>
      <c r="Y59" s="7"/>
      <c r="Z59" s="7"/>
    </row>
    <row r="60" spans="2:26" s="8" customFormat="1" ht="14.25" hidden="1" x14ac:dyDescent="0.25">
      <c r="B60" s="7"/>
      <c r="C60" s="59"/>
      <c r="D60" s="321" t="str">
        <f t="shared" si="48"/>
        <v/>
      </c>
      <c r="E60" s="328"/>
      <c r="F60" s="336" t="str">
        <f t="shared" si="49"/>
        <v/>
      </c>
      <c r="G60" s="329"/>
      <c r="H60" s="324"/>
      <c r="I60" s="253">
        <f t="shared" si="50"/>
        <v>0</v>
      </c>
      <c r="J60" s="314">
        <f t="shared" ref="J60:U60" si="56">J14*$F14</f>
        <v>0</v>
      </c>
      <c r="K60" s="315">
        <f t="shared" si="56"/>
        <v>0</v>
      </c>
      <c r="L60" s="315">
        <f t="shared" si="56"/>
        <v>0</v>
      </c>
      <c r="M60" s="315">
        <f t="shared" si="56"/>
        <v>0</v>
      </c>
      <c r="N60" s="315">
        <f t="shared" si="56"/>
        <v>0</v>
      </c>
      <c r="O60" s="315">
        <f t="shared" si="56"/>
        <v>0</v>
      </c>
      <c r="P60" s="315">
        <f t="shared" si="56"/>
        <v>0</v>
      </c>
      <c r="Q60" s="315">
        <f t="shared" si="56"/>
        <v>0</v>
      </c>
      <c r="R60" s="315">
        <f t="shared" si="56"/>
        <v>0</v>
      </c>
      <c r="S60" s="315">
        <f t="shared" si="56"/>
        <v>0</v>
      </c>
      <c r="T60" s="315">
        <f t="shared" si="56"/>
        <v>0</v>
      </c>
      <c r="U60" s="316">
        <f t="shared" si="56"/>
        <v>0</v>
      </c>
      <c r="V60" s="102"/>
      <c r="W60" s="12"/>
      <c r="X60" s="7"/>
      <c r="Y60" s="7"/>
      <c r="Z60" s="7"/>
    </row>
    <row r="61" spans="2:26" s="8" customFormat="1" ht="14.25" hidden="1" x14ac:dyDescent="0.25">
      <c r="B61" s="7"/>
      <c r="C61" s="59"/>
      <c r="D61" s="321" t="str">
        <f t="shared" si="48"/>
        <v/>
      </c>
      <c r="E61" s="328"/>
      <c r="F61" s="336" t="str">
        <f t="shared" si="49"/>
        <v/>
      </c>
      <c r="G61" s="329"/>
      <c r="H61" s="324"/>
      <c r="I61" s="253">
        <f t="shared" si="50"/>
        <v>0</v>
      </c>
      <c r="J61" s="314">
        <f t="shared" ref="J61:U61" si="57">J15*$F15</f>
        <v>0</v>
      </c>
      <c r="K61" s="315">
        <f t="shared" si="57"/>
        <v>0</v>
      </c>
      <c r="L61" s="315">
        <f t="shared" si="57"/>
        <v>0</v>
      </c>
      <c r="M61" s="315">
        <f t="shared" si="57"/>
        <v>0</v>
      </c>
      <c r="N61" s="315">
        <f t="shared" si="57"/>
        <v>0</v>
      </c>
      <c r="O61" s="315">
        <f t="shared" si="57"/>
        <v>0</v>
      </c>
      <c r="P61" s="315">
        <f t="shared" si="57"/>
        <v>0</v>
      </c>
      <c r="Q61" s="315">
        <f t="shared" si="57"/>
        <v>0</v>
      </c>
      <c r="R61" s="315">
        <f t="shared" si="57"/>
        <v>0</v>
      </c>
      <c r="S61" s="315">
        <f t="shared" si="57"/>
        <v>0</v>
      </c>
      <c r="T61" s="315">
        <f t="shared" si="57"/>
        <v>0</v>
      </c>
      <c r="U61" s="316">
        <f t="shared" si="57"/>
        <v>0</v>
      </c>
      <c r="V61" s="102"/>
      <c r="W61" s="12"/>
      <c r="X61" s="7"/>
      <c r="Y61" s="7"/>
      <c r="Z61" s="7"/>
    </row>
    <row r="62" spans="2:26" s="8" customFormat="1" ht="14.25" hidden="1" x14ac:dyDescent="0.25">
      <c r="B62" s="7"/>
      <c r="C62" s="59"/>
      <c r="D62" s="321" t="str">
        <f t="shared" si="48"/>
        <v/>
      </c>
      <c r="E62" s="328"/>
      <c r="F62" s="336" t="str">
        <f t="shared" si="49"/>
        <v/>
      </c>
      <c r="G62" s="329"/>
      <c r="H62" s="324"/>
      <c r="I62" s="253">
        <f t="shared" si="50"/>
        <v>0</v>
      </c>
      <c r="J62" s="314">
        <f t="shared" ref="J62:U62" si="58">J16*$F16</f>
        <v>0</v>
      </c>
      <c r="K62" s="315">
        <f t="shared" si="58"/>
        <v>0</v>
      </c>
      <c r="L62" s="315">
        <f t="shared" si="58"/>
        <v>0</v>
      </c>
      <c r="M62" s="315">
        <f t="shared" si="58"/>
        <v>0</v>
      </c>
      <c r="N62" s="315">
        <f t="shared" si="58"/>
        <v>0</v>
      </c>
      <c r="O62" s="315">
        <f t="shared" si="58"/>
        <v>0</v>
      </c>
      <c r="P62" s="315">
        <f t="shared" si="58"/>
        <v>0</v>
      </c>
      <c r="Q62" s="315">
        <f t="shared" si="58"/>
        <v>0</v>
      </c>
      <c r="R62" s="315">
        <f t="shared" si="58"/>
        <v>0</v>
      </c>
      <c r="S62" s="315">
        <f t="shared" si="58"/>
        <v>0</v>
      </c>
      <c r="T62" s="315">
        <f t="shared" si="58"/>
        <v>0</v>
      </c>
      <c r="U62" s="316">
        <f t="shared" si="58"/>
        <v>0</v>
      </c>
      <c r="V62" s="102"/>
      <c r="W62" s="12"/>
      <c r="X62" s="7"/>
      <c r="Y62" s="7"/>
      <c r="Z62" s="7"/>
    </row>
    <row r="63" spans="2:26" s="8" customFormat="1" ht="14.25" hidden="1" x14ac:dyDescent="0.25">
      <c r="B63" s="7"/>
      <c r="C63" s="59"/>
      <c r="D63" s="321" t="str">
        <f t="shared" si="48"/>
        <v/>
      </c>
      <c r="E63" s="328"/>
      <c r="F63" s="336" t="str">
        <f t="shared" si="49"/>
        <v/>
      </c>
      <c r="G63" s="329"/>
      <c r="H63" s="324"/>
      <c r="I63" s="253">
        <f t="shared" si="50"/>
        <v>0</v>
      </c>
      <c r="J63" s="314">
        <f t="shared" ref="J63:U63" si="59">J17*$F17</f>
        <v>0</v>
      </c>
      <c r="K63" s="315">
        <f t="shared" si="59"/>
        <v>0</v>
      </c>
      <c r="L63" s="315">
        <f t="shared" si="59"/>
        <v>0</v>
      </c>
      <c r="M63" s="315">
        <f t="shared" si="59"/>
        <v>0</v>
      </c>
      <c r="N63" s="315">
        <f t="shared" si="59"/>
        <v>0</v>
      </c>
      <c r="O63" s="315">
        <f t="shared" si="59"/>
        <v>0</v>
      </c>
      <c r="P63" s="315">
        <f t="shared" si="59"/>
        <v>0</v>
      </c>
      <c r="Q63" s="315">
        <f t="shared" si="59"/>
        <v>0</v>
      </c>
      <c r="R63" s="315">
        <f t="shared" si="59"/>
        <v>0</v>
      </c>
      <c r="S63" s="315">
        <f t="shared" si="59"/>
        <v>0</v>
      </c>
      <c r="T63" s="315">
        <f t="shared" si="59"/>
        <v>0</v>
      </c>
      <c r="U63" s="316">
        <f t="shared" si="59"/>
        <v>0</v>
      </c>
      <c r="V63" s="102"/>
      <c r="W63" s="12"/>
      <c r="X63" s="7"/>
      <c r="Y63" s="7"/>
      <c r="Z63" s="7"/>
    </row>
    <row r="64" spans="2:26" s="8" customFormat="1" ht="14.25" hidden="1" x14ac:dyDescent="0.25">
      <c r="B64" s="7"/>
      <c r="C64" s="59"/>
      <c r="D64" s="321" t="str">
        <f t="shared" si="48"/>
        <v/>
      </c>
      <c r="E64" s="328"/>
      <c r="F64" s="336" t="str">
        <f t="shared" si="49"/>
        <v/>
      </c>
      <c r="G64" s="329"/>
      <c r="H64" s="324"/>
      <c r="I64" s="253">
        <f t="shared" si="50"/>
        <v>0</v>
      </c>
      <c r="J64" s="314">
        <f t="shared" ref="J64:U64" si="60">J18*$F18</f>
        <v>0</v>
      </c>
      <c r="K64" s="315">
        <f t="shared" si="60"/>
        <v>0</v>
      </c>
      <c r="L64" s="315">
        <f t="shared" si="60"/>
        <v>0</v>
      </c>
      <c r="M64" s="315">
        <f t="shared" si="60"/>
        <v>0</v>
      </c>
      <c r="N64" s="315">
        <f t="shared" si="60"/>
        <v>0</v>
      </c>
      <c r="O64" s="315">
        <f t="shared" si="60"/>
        <v>0</v>
      </c>
      <c r="P64" s="315">
        <f t="shared" si="60"/>
        <v>0</v>
      </c>
      <c r="Q64" s="315">
        <f t="shared" si="60"/>
        <v>0</v>
      </c>
      <c r="R64" s="315">
        <f t="shared" si="60"/>
        <v>0</v>
      </c>
      <c r="S64" s="315">
        <f t="shared" si="60"/>
        <v>0</v>
      </c>
      <c r="T64" s="315">
        <f t="shared" si="60"/>
        <v>0</v>
      </c>
      <c r="U64" s="316">
        <f t="shared" si="60"/>
        <v>0</v>
      </c>
      <c r="V64" s="102"/>
      <c r="W64" s="12"/>
      <c r="X64" s="7"/>
      <c r="Y64" s="7"/>
      <c r="Z64" s="7"/>
    </row>
    <row r="65" spans="2:26" s="8" customFormat="1" ht="14.25" hidden="1" x14ac:dyDescent="0.25">
      <c r="B65" s="7"/>
      <c r="C65" s="59"/>
      <c r="D65" s="321" t="str">
        <f t="shared" si="48"/>
        <v/>
      </c>
      <c r="E65" s="328"/>
      <c r="F65" s="336" t="str">
        <f t="shared" si="49"/>
        <v/>
      </c>
      <c r="G65" s="329"/>
      <c r="H65" s="324"/>
      <c r="I65" s="253">
        <f t="shared" si="50"/>
        <v>0</v>
      </c>
      <c r="J65" s="314">
        <f t="shared" ref="J65:U65" si="61">J19*$F19</f>
        <v>0</v>
      </c>
      <c r="K65" s="315">
        <f t="shared" si="61"/>
        <v>0</v>
      </c>
      <c r="L65" s="315">
        <f t="shared" si="61"/>
        <v>0</v>
      </c>
      <c r="M65" s="315">
        <f t="shared" si="61"/>
        <v>0</v>
      </c>
      <c r="N65" s="315">
        <f t="shared" si="61"/>
        <v>0</v>
      </c>
      <c r="O65" s="315">
        <f t="shared" si="61"/>
        <v>0</v>
      </c>
      <c r="P65" s="315">
        <f t="shared" si="61"/>
        <v>0</v>
      </c>
      <c r="Q65" s="315">
        <f t="shared" si="61"/>
        <v>0</v>
      </c>
      <c r="R65" s="315">
        <f t="shared" si="61"/>
        <v>0</v>
      </c>
      <c r="S65" s="315">
        <f t="shared" si="61"/>
        <v>0</v>
      </c>
      <c r="T65" s="315">
        <f t="shared" si="61"/>
        <v>0</v>
      </c>
      <c r="U65" s="316">
        <f t="shared" si="61"/>
        <v>0</v>
      </c>
      <c r="V65" s="102"/>
      <c r="W65" s="12"/>
      <c r="X65" s="7"/>
      <c r="Y65" s="7"/>
      <c r="Z65" s="7"/>
    </row>
    <row r="66" spans="2:26" s="8" customFormat="1" ht="14.25" hidden="1" x14ac:dyDescent="0.25">
      <c r="B66" s="7"/>
      <c r="C66" s="59"/>
      <c r="D66" s="321" t="str">
        <f t="shared" si="48"/>
        <v/>
      </c>
      <c r="E66" s="328"/>
      <c r="F66" s="336" t="str">
        <f t="shared" si="49"/>
        <v/>
      </c>
      <c r="G66" s="329"/>
      <c r="H66" s="324"/>
      <c r="I66" s="253">
        <f t="shared" si="50"/>
        <v>0</v>
      </c>
      <c r="J66" s="314">
        <f t="shared" ref="J66:U66" si="62">J20*$F20</f>
        <v>0</v>
      </c>
      <c r="K66" s="315">
        <f t="shared" si="62"/>
        <v>0</v>
      </c>
      <c r="L66" s="315">
        <f t="shared" si="62"/>
        <v>0</v>
      </c>
      <c r="M66" s="315">
        <f t="shared" si="62"/>
        <v>0</v>
      </c>
      <c r="N66" s="315">
        <f t="shared" si="62"/>
        <v>0</v>
      </c>
      <c r="O66" s="315">
        <f t="shared" si="62"/>
        <v>0</v>
      </c>
      <c r="P66" s="315">
        <f t="shared" si="62"/>
        <v>0</v>
      </c>
      <c r="Q66" s="315">
        <f t="shared" si="62"/>
        <v>0</v>
      </c>
      <c r="R66" s="315">
        <f t="shared" si="62"/>
        <v>0</v>
      </c>
      <c r="S66" s="315">
        <f t="shared" si="62"/>
        <v>0</v>
      </c>
      <c r="T66" s="315">
        <f t="shared" si="62"/>
        <v>0</v>
      </c>
      <c r="U66" s="316">
        <f t="shared" si="62"/>
        <v>0</v>
      </c>
      <c r="V66" s="102"/>
      <c r="W66" s="12"/>
      <c r="X66" s="7"/>
      <c r="Y66" s="7"/>
      <c r="Z66" s="7"/>
    </row>
    <row r="67" spans="2:26" s="8" customFormat="1" ht="14.25" hidden="1" x14ac:dyDescent="0.25">
      <c r="B67" s="7"/>
      <c r="C67" s="59"/>
      <c r="D67" s="321" t="str">
        <f t="shared" si="48"/>
        <v/>
      </c>
      <c r="E67" s="328"/>
      <c r="F67" s="336" t="str">
        <f t="shared" si="49"/>
        <v/>
      </c>
      <c r="G67" s="329"/>
      <c r="H67" s="324"/>
      <c r="I67" s="253">
        <f t="shared" si="50"/>
        <v>0</v>
      </c>
      <c r="J67" s="314">
        <f t="shared" ref="J67:U67" si="63">J21*$F21</f>
        <v>0</v>
      </c>
      <c r="K67" s="315">
        <f t="shared" si="63"/>
        <v>0</v>
      </c>
      <c r="L67" s="315">
        <f t="shared" si="63"/>
        <v>0</v>
      </c>
      <c r="M67" s="315">
        <f t="shared" si="63"/>
        <v>0</v>
      </c>
      <c r="N67" s="315">
        <f t="shared" si="63"/>
        <v>0</v>
      </c>
      <c r="O67" s="315">
        <f t="shared" si="63"/>
        <v>0</v>
      </c>
      <c r="P67" s="315">
        <f t="shared" si="63"/>
        <v>0</v>
      </c>
      <c r="Q67" s="315">
        <f t="shared" si="63"/>
        <v>0</v>
      </c>
      <c r="R67" s="315">
        <f t="shared" si="63"/>
        <v>0</v>
      </c>
      <c r="S67" s="315">
        <f t="shared" si="63"/>
        <v>0</v>
      </c>
      <c r="T67" s="315">
        <f t="shared" si="63"/>
        <v>0</v>
      </c>
      <c r="U67" s="316">
        <f t="shared" si="63"/>
        <v>0</v>
      </c>
      <c r="V67" s="102"/>
      <c r="W67" s="12"/>
      <c r="X67" s="7"/>
      <c r="Y67" s="7"/>
      <c r="Z67" s="7"/>
    </row>
    <row r="68" spans="2:26" s="8" customFormat="1" ht="14.25" hidden="1" x14ac:dyDescent="0.25">
      <c r="B68" s="7"/>
      <c r="C68" s="59"/>
      <c r="D68" s="321" t="str">
        <f t="shared" si="48"/>
        <v/>
      </c>
      <c r="E68" s="328"/>
      <c r="F68" s="336" t="str">
        <f t="shared" si="49"/>
        <v/>
      </c>
      <c r="G68" s="329"/>
      <c r="H68" s="324"/>
      <c r="I68" s="253">
        <f t="shared" si="50"/>
        <v>0</v>
      </c>
      <c r="J68" s="314">
        <f t="shared" ref="J68:U68" si="64">J22*$F22</f>
        <v>0</v>
      </c>
      <c r="K68" s="315">
        <f t="shared" si="64"/>
        <v>0</v>
      </c>
      <c r="L68" s="315">
        <f t="shared" si="64"/>
        <v>0</v>
      </c>
      <c r="M68" s="315">
        <f t="shared" si="64"/>
        <v>0</v>
      </c>
      <c r="N68" s="315">
        <f t="shared" si="64"/>
        <v>0</v>
      </c>
      <c r="O68" s="315">
        <f t="shared" si="64"/>
        <v>0</v>
      </c>
      <c r="P68" s="315">
        <f t="shared" si="64"/>
        <v>0</v>
      </c>
      <c r="Q68" s="315">
        <f t="shared" si="64"/>
        <v>0</v>
      </c>
      <c r="R68" s="315">
        <f t="shared" si="64"/>
        <v>0</v>
      </c>
      <c r="S68" s="315">
        <f t="shared" si="64"/>
        <v>0</v>
      </c>
      <c r="T68" s="315">
        <f t="shared" si="64"/>
        <v>0</v>
      </c>
      <c r="U68" s="316">
        <f t="shared" si="64"/>
        <v>0</v>
      </c>
      <c r="V68" s="102"/>
      <c r="W68" s="12"/>
      <c r="X68" s="7"/>
      <c r="Y68" s="7"/>
      <c r="Z68" s="7"/>
    </row>
    <row r="69" spans="2:26" s="8" customFormat="1" ht="14.25" hidden="1" x14ac:dyDescent="0.25">
      <c r="B69" s="7"/>
      <c r="C69" s="59"/>
      <c r="D69" s="321" t="str">
        <f t="shared" si="48"/>
        <v/>
      </c>
      <c r="E69" s="328"/>
      <c r="F69" s="336" t="str">
        <f t="shared" si="49"/>
        <v/>
      </c>
      <c r="G69" s="329"/>
      <c r="H69" s="324"/>
      <c r="I69" s="253">
        <f t="shared" si="50"/>
        <v>0</v>
      </c>
      <c r="J69" s="314">
        <f t="shared" ref="J69:U69" si="65">J23*$F23</f>
        <v>0</v>
      </c>
      <c r="K69" s="315">
        <f t="shared" si="65"/>
        <v>0</v>
      </c>
      <c r="L69" s="315">
        <f t="shared" si="65"/>
        <v>0</v>
      </c>
      <c r="M69" s="315">
        <f t="shared" si="65"/>
        <v>0</v>
      </c>
      <c r="N69" s="315">
        <f t="shared" si="65"/>
        <v>0</v>
      </c>
      <c r="O69" s="315">
        <f t="shared" si="65"/>
        <v>0</v>
      </c>
      <c r="P69" s="315">
        <f t="shared" si="65"/>
        <v>0</v>
      </c>
      <c r="Q69" s="315">
        <f t="shared" si="65"/>
        <v>0</v>
      </c>
      <c r="R69" s="315">
        <f t="shared" si="65"/>
        <v>0</v>
      </c>
      <c r="S69" s="315">
        <f t="shared" si="65"/>
        <v>0</v>
      </c>
      <c r="T69" s="315">
        <f t="shared" si="65"/>
        <v>0</v>
      </c>
      <c r="U69" s="316">
        <f t="shared" si="65"/>
        <v>0</v>
      </c>
      <c r="V69" s="102"/>
      <c r="W69" s="12"/>
      <c r="X69" s="7"/>
      <c r="Y69" s="7"/>
      <c r="Z69" s="7"/>
    </row>
    <row r="70" spans="2:26" s="8" customFormat="1" ht="14.25" hidden="1" x14ac:dyDescent="0.25">
      <c r="B70" s="7"/>
      <c r="C70" s="59"/>
      <c r="D70" s="321" t="str">
        <f t="shared" si="48"/>
        <v/>
      </c>
      <c r="E70" s="328"/>
      <c r="F70" s="336" t="str">
        <f t="shared" si="49"/>
        <v/>
      </c>
      <c r="G70" s="329"/>
      <c r="H70" s="324"/>
      <c r="I70" s="253">
        <f t="shared" si="50"/>
        <v>0</v>
      </c>
      <c r="J70" s="314">
        <f t="shared" ref="J70:U70" si="66">J24*$F24</f>
        <v>0</v>
      </c>
      <c r="K70" s="315">
        <f t="shared" si="66"/>
        <v>0</v>
      </c>
      <c r="L70" s="315">
        <f t="shared" si="66"/>
        <v>0</v>
      </c>
      <c r="M70" s="315">
        <f t="shared" si="66"/>
        <v>0</v>
      </c>
      <c r="N70" s="315">
        <f t="shared" si="66"/>
        <v>0</v>
      </c>
      <c r="O70" s="315">
        <f t="shared" si="66"/>
        <v>0</v>
      </c>
      <c r="P70" s="315">
        <f t="shared" si="66"/>
        <v>0</v>
      </c>
      <c r="Q70" s="315">
        <f t="shared" si="66"/>
        <v>0</v>
      </c>
      <c r="R70" s="315">
        <f t="shared" si="66"/>
        <v>0</v>
      </c>
      <c r="S70" s="315">
        <f t="shared" si="66"/>
        <v>0</v>
      </c>
      <c r="T70" s="315">
        <f t="shared" si="66"/>
        <v>0</v>
      </c>
      <c r="U70" s="316">
        <f t="shared" si="66"/>
        <v>0</v>
      </c>
      <c r="V70" s="102"/>
      <c r="W70" s="12"/>
      <c r="X70" s="7"/>
      <c r="Y70" s="7"/>
      <c r="Z70" s="7"/>
    </row>
    <row r="71" spans="2:26" s="8" customFormat="1" ht="14.25" hidden="1" x14ac:dyDescent="0.25">
      <c r="B71" s="7"/>
      <c r="C71" s="59"/>
      <c r="D71" s="321" t="str">
        <f t="shared" si="48"/>
        <v/>
      </c>
      <c r="E71" s="328"/>
      <c r="F71" s="336" t="str">
        <f t="shared" si="49"/>
        <v/>
      </c>
      <c r="G71" s="329"/>
      <c r="H71" s="324"/>
      <c r="I71" s="253">
        <f t="shared" si="50"/>
        <v>0</v>
      </c>
      <c r="J71" s="314">
        <f t="shared" ref="J71:U71" si="67">J25*$F25</f>
        <v>0</v>
      </c>
      <c r="K71" s="315">
        <f t="shared" si="67"/>
        <v>0</v>
      </c>
      <c r="L71" s="315">
        <f t="shared" si="67"/>
        <v>0</v>
      </c>
      <c r="M71" s="315">
        <f t="shared" si="67"/>
        <v>0</v>
      </c>
      <c r="N71" s="315">
        <f t="shared" si="67"/>
        <v>0</v>
      </c>
      <c r="O71" s="315">
        <f t="shared" si="67"/>
        <v>0</v>
      </c>
      <c r="P71" s="315">
        <f t="shared" si="67"/>
        <v>0</v>
      </c>
      <c r="Q71" s="315">
        <f t="shared" si="67"/>
        <v>0</v>
      </c>
      <c r="R71" s="315">
        <f t="shared" si="67"/>
        <v>0</v>
      </c>
      <c r="S71" s="315">
        <f t="shared" si="67"/>
        <v>0</v>
      </c>
      <c r="T71" s="315">
        <f t="shared" si="67"/>
        <v>0</v>
      </c>
      <c r="U71" s="316">
        <f t="shared" si="67"/>
        <v>0</v>
      </c>
      <c r="V71" s="102"/>
      <c r="W71" s="12"/>
      <c r="X71" s="7"/>
      <c r="Y71" s="7"/>
      <c r="Z71" s="7"/>
    </row>
    <row r="72" spans="2:26" s="8" customFormat="1" ht="14.25" hidden="1" x14ac:dyDescent="0.25">
      <c r="B72" s="7"/>
      <c r="C72" s="59"/>
      <c r="D72" s="321" t="str">
        <f t="shared" si="48"/>
        <v/>
      </c>
      <c r="E72" s="328"/>
      <c r="F72" s="336" t="str">
        <f t="shared" si="49"/>
        <v/>
      </c>
      <c r="G72" s="329"/>
      <c r="H72" s="324"/>
      <c r="I72" s="253">
        <f t="shared" si="50"/>
        <v>0</v>
      </c>
      <c r="J72" s="314">
        <f t="shared" ref="J72:U72" si="68">J26*$F26</f>
        <v>0</v>
      </c>
      <c r="K72" s="315">
        <f t="shared" si="68"/>
        <v>0</v>
      </c>
      <c r="L72" s="315">
        <f t="shared" si="68"/>
        <v>0</v>
      </c>
      <c r="M72" s="315">
        <f t="shared" si="68"/>
        <v>0</v>
      </c>
      <c r="N72" s="315">
        <f t="shared" si="68"/>
        <v>0</v>
      </c>
      <c r="O72" s="315">
        <f t="shared" si="68"/>
        <v>0</v>
      </c>
      <c r="P72" s="315">
        <f t="shared" si="68"/>
        <v>0</v>
      </c>
      <c r="Q72" s="315">
        <f t="shared" si="68"/>
        <v>0</v>
      </c>
      <c r="R72" s="315">
        <f t="shared" si="68"/>
        <v>0</v>
      </c>
      <c r="S72" s="315">
        <f t="shared" si="68"/>
        <v>0</v>
      </c>
      <c r="T72" s="315">
        <f t="shared" si="68"/>
        <v>0</v>
      </c>
      <c r="U72" s="316">
        <f t="shared" si="68"/>
        <v>0</v>
      </c>
      <c r="V72" s="102"/>
      <c r="W72" s="12"/>
      <c r="X72" s="7"/>
      <c r="Y72" s="7"/>
      <c r="Z72" s="7"/>
    </row>
    <row r="73" spans="2:26" s="8" customFormat="1" ht="14.25" x14ac:dyDescent="0.25">
      <c r="B73" s="7"/>
      <c r="C73" s="59"/>
      <c r="D73" s="322" t="str">
        <f t="shared" si="48"/>
        <v/>
      </c>
      <c r="E73" s="330"/>
      <c r="F73" s="337" t="str">
        <f t="shared" si="49"/>
        <v/>
      </c>
      <c r="G73" s="331"/>
      <c r="H73" s="325"/>
      <c r="I73" s="254">
        <f t="shared" si="50"/>
        <v>0</v>
      </c>
      <c r="J73" s="317">
        <f t="shared" ref="J73:U73" si="69">J27*$F27</f>
        <v>0</v>
      </c>
      <c r="K73" s="318">
        <f t="shared" si="69"/>
        <v>0</v>
      </c>
      <c r="L73" s="318">
        <f t="shared" si="69"/>
        <v>0</v>
      </c>
      <c r="M73" s="318">
        <f t="shared" si="69"/>
        <v>0</v>
      </c>
      <c r="N73" s="318">
        <f t="shared" si="69"/>
        <v>0</v>
      </c>
      <c r="O73" s="318">
        <f t="shared" si="69"/>
        <v>0</v>
      </c>
      <c r="P73" s="318">
        <f t="shared" si="69"/>
        <v>0</v>
      </c>
      <c r="Q73" s="318">
        <f t="shared" si="69"/>
        <v>0</v>
      </c>
      <c r="R73" s="318">
        <f t="shared" si="69"/>
        <v>0</v>
      </c>
      <c r="S73" s="318">
        <f t="shared" si="69"/>
        <v>0</v>
      </c>
      <c r="T73" s="318">
        <f t="shared" si="69"/>
        <v>0</v>
      </c>
      <c r="U73" s="319">
        <f t="shared" si="69"/>
        <v>0</v>
      </c>
      <c r="V73" s="102"/>
      <c r="W73" s="12"/>
      <c r="X73" s="7"/>
      <c r="Y73" s="7"/>
      <c r="Z73" s="7"/>
    </row>
    <row r="74" spans="2:26" s="8" customFormat="1" ht="15" thickBot="1" x14ac:dyDescent="0.3">
      <c r="B74" s="7"/>
      <c r="C74" s="59"/>
      <c r="D74" s="17"/>
      <c r="E74" s="17"/>
      <c r="F74" s="17"/>
      <c r="G74" s="17"/>
      <c r="H74" s="17"/>
      <c r="I74" s="17"/>
      <c r="J74" s="17"/>
      <c r="K74" s="17"/>
      <c r="L74" s="17"/>
      <c r="M74" s="17"/>
      <c r="N74" s="17"/>
      <c r="O74" s="17"/>
      <c r="P74" s="17"/>
      <c r="Q74" s="17"/>
      <c r="R74" s="17"/>
      <c r="S74" s="17"/>
      <c r="T74" s="17"/>
      <c r="U74" s="17"/>
      <c r="V74" s="102"/>
      <c r="W74" s="12"/>
      <c r="X74" s="7"/>
      <c r="Y74" s="7"/>
      <c r="Z74" s="7"/>
    </row>
    <row r="75" spans="2:26" s="8" customFormat="1" ht="18.95" customHeight="1" thickTop="1" thickBot="1" x14ac:dyDescent="0.3">
      <c r="B75" s="7"/>
      <c r="C75" s="59"/>
      <c r="D75" s="719" t="s">
        <v>256</v>
      </c>
      <c r="E75" s="720"/>
      <c r="F75" s="720"/>
      <c r="G75" s="721"/>
      <c r="H75" s="17"/>
      <c r="I75" s="642">
        <f ca="1">YEAR(L185)+1</f>
        <v>2018</v>
      </c>
      <c r="J75" s="241" t="s">
        <v>177</v>
      </c>
      <c r="K75" s="241"/>
      <c r="L75" s="17"/>
      <c r="M75" s="17"/>
      <c r="N75" s="17"/>
      <c r="O75" s="17"/>
      <c r="P75" s="17"/>
      <c r="Q75" s="17"/>
      <c r="R75" s="17"/>
      <c r="S75" s="17"/>
      <c r="T75" s="17"/>
      <c r="U75" s="17"/>
      <c r="V75" s="102"/>
      <c r="W75" s="12"/>
      <c r="X75" s="7"/>
      <c r="Y75" s="7"/>
      <c r="Z75" s="7"/>
    </row>
    <row r="76" spans="2:26" s="8" customFormat="1" ht="6" customHeight="1" thickTop="1" x14ac:dyDescent="0.25">
      <c r="B76" s="7"/>
      <c r="C76" s="59"/>
      <c r="D76" s="17"/>
      <c r="E76" s="17"/>
      <c r="F76" s="17"/>
      <c r="G76" s="17"/>
      <c r="H76" s="17"/>
      <c r="I76" s="17"/>
      <c r="J76" s="17"/>
      <c r="K76" s="17"/>
      <c r="L76" s="17"/>
      <c r="M76" s="17"/>
      <c r="N76" s="17"/>
      <c r="O76" s="17"/>
      <c r="P76" s="17"/>
      <c r="Q76" s="17"/>
      <c r="R76" s="17"/>
      <c r="S76" s="17"/>
      <c r="T76" s="17"/>
      <c r="U76" s="17"/>
      <c r="V76" s="102"/>
      <c r="W76" s="12"/>
      <c r="X76" s="7"/>
      <c r="Y76" s="7"/>
      <c r="Z76" s="7"/>
    </row>
    <row r="77" spans="2:26" s="8" customFormat="1" ht="14.25" x14ac:dyDescent="0.25">
      <c r="B77" s="7"/>
      <c r="C77" s="59"/>
      <c r="D77" s="722" t="s">
        <v>163</v>
      </c>
      <c r="E77" s="723"/>
      <c r="F77" s="723"/>
      <c r="G77" s="724"/>
      <c r="H77" s="17"/>
      <c r="I77" s="561">
        <f>$I$6</f>
        <v>0</v>
      </c>
      <c r="J77" s="17"/>
      <c r="K77" s="17"/>
      <c r="L77" s="17"/>
      <c r="M77" s="17"/>
      <c r="N77" s="17"/>
      <c r="O77" s="17"/>
      <c r="P77" s="17"/>
      <c r="Q77" s="17"/>
      <c r="R77" s="17"/>
      <c r="S77" s="17"/>
      <c r="T77" s="17"/>
      <c r="U77" s="17"/>
      <c r="V77" s="102"/>
      <c r="W77" s="12"/>
      <c r="X77" s="7"/>
      <c r="Y77" s="7"/>
      <c r="Z77" s="7"/>
    </row>
    <row r="78" spans="2:26" s="8" customFormat="1" ht="14.25" x14ac:dyDescent="0.25">
      <c r="B78" s="7"/>
      <c r="C78" s="59"/>
      <c r="D78" s="725" t="s">
        <v>159</v>
      </c>
      <c r="E78" s="726"/>
      <c r="F78" s="726"/>
      <c r="G78" s="727"/>
      <c r="H78" s="17"/>
      <c r="I78" s="562">
        <f>$I$29</f>
        <v>0</v>
      </c>
      <c r="J78" s="17"/>
      <c r="K78" s="17"/>
      <c r="L78" s="17"/>
      <c r="M78" s="17"/>
      <c r="N78" s="17"/>
      <c r="O78" s="17"/>
      <c r="P78" s="17"/>
      <c r="Q78" s="17"/>
      <c r="R78" s="17"/>
      <c r="S78" s="17"/>
      <c r="T78" s="17"/>
      <c r="U78" s="17"/>
      <c r="V78" s="102"/>
      <c r="W78" s="12"/>
      <c r="X78" s="7"/>
      <c r="Y78" s="7"/>
      <c r="Z78" s="7"/>
    </row>
    <row r="79" spans="2:26" s="8" customFormat="1" ht="14.25" x14ac:dyDescent="0.25">
      <c r="B79" s="7"/>
      <c r="C79" s="59"/>
      <c r="D79" s="707" t="s">
        <v>164</v>
      </c>
      <c r="E79" s="708"/>
      <c r="F79" s="708"/>
      <c r="G79" s="709"/>
      <c r="H79" s="17"/>
      <c r="I79" s="563">
        <f>$I$52</f>
        <v>0</v>
      </c>
      <c r="J79" s="17"/>
      <c r="K79" s="17"/>
      <c r="L79" s="17"/>
      <c r="M79" s="17"/>
      <c r="N79" s="17"/>
      <c r="O79" s="17"/>
      <c r="P79" s="17"/>
      <c r="Q79" s="17"/>
      <c r="R79" s="17"/>
      <c r="S79" s="17"/>
      <c r="T79" s="17"/>
      <c r="U79" s="17"/>
      <c r="V79" s="102"/>
      <c r="W79" s="12"/>
      <c r="X79" s="7"/>
      <c r="Y79" s="7"/>
      <c r="Z79" s="7"/>
    </row>
    <row r="80" spans="2:26" s="8" customFormat="1" ht="14.25" x14ac:dyDescent="0.25">
      <c r="B80" s="7"/>
      <c r="C80" s="14"/>
      <c r="D80" s="17"/>
      <c r="E80" s="17"/>
      <c r="F80" s="728" t="s">
        <v>216</v>
      </c>
      <c r="G80" s="729"/>
      <c r="H80" s="17"/>
      <c r="I80" s="339">
        <f>IF(I77=0,0,I78/I77)</f>
        <v>0</v>
      </c>
      <c r="J80" s="17"/>
      <c r="K80" s="17"/>
      <c r="L80" s="17"/>
      <c r="M80" s="17"/>
      <c r="N80" s="17"/>
      <c r="O80" s="17"/>
      <c r="P80" s="17"/>
      <c r="Q80" s="17"/>
      <c r="R80" s="17"/>
      <c r="S80" s="17"/>
      <c r="T80" s="17"/>
      <c r="U80" s="17"/>
      <c r="V80" s="102"/>
      <c r="W80" s="12"/>
      <c r="X80" s="7"/>
      <c r="Y80" s="7"/>
      <c r="Z80" s="7"/>
    </row>
    <row r="81" spans="2:26" s="8" customFormat="1" ht="14.25" x14ac:dyDescent="0.25">
      <c r="B81" s="7"/>
      <c r="C81" s="14"/>
      <c r="D81" s="17"/>
      <c r="E81" s="17"/>
      <c r="F81" s="730" t="s">
        <v>219</v>
      </c>
      <c r="G81" s="731"/>
      <c r="H81" s="17"/>
      <c r="I81" s="340">
        <f>IF(I78=0,0,I79/I78)</f>
        <v>0</v>
      </c>
      <c r="J81" s="17"/>
      <c r="K81" s="17"/>
      <c r="L81" s="17"/>
      <c r="M81" s="17"/>
      <c r="N81" s="17"/>
      <c r="O81" s="17"/>
      <c r="P81" s="17"/>
      <c r="Q81" s="17"/>
      <c r="R81" s="17"/>
      <c r="S81" s="17"/>
      <c r="T81" s="17"/>
      <c r="U81" s="17"/>
      <c r="V81" s="102"/>
      <c r="W81" s="12"/>
      <c r="X81" s="7"/>
      <c r="Y81" s="7"/>
      <c r="Z81" s="7"/>
    </row>
    <row r="82" spans="2:26" s="8" customFormat="1" ht="14.25" x14ac:dyDescent="0.25">
      <c r="B82" s="7"/>
      <c r="C82" s="472"/>
      <c r="D82" s="112"/>
      <c r="E82" s="112"/>
      <c r="F82" s="112"/>
      <c r="G82" s="112"/>
      <c r="H82" s="112"/>
      <c r="I82" s="112"/>
      <c r="J82" s="112"/>
      <c r="K82" s="112"/>
      <c r="L82" s="112"/>
      <c r="M82" s="112"/>
      <c r="N82" s="112"/>
      <c r="O82" s="112"/>
      <c r="P82" s="112"/>
      <c r="Q82" s="112"/>
      <c r="R82" s="112"/>
      <c r="S82" s="112"/>
      <c r="T82" s="112"/>
      <c r="U82" s="112"/>
      <c r="V82" s="113"/>
      <c r="W82" s="12"/>
      <c r="X82" s="7"/>
      <c r="Y82" s="7"/>
      <c r="Z82" s="7"/>
    </row>
    <row r="83" spans="2:26" s="8" customFormat="1" x14ac:dyDescent="0.2">
      <c r="C83" s="114"/>
      <c r="D83" s="115"/>
      <c r="E83" s="115"/>
      <c r="F83" s="115"/>
      <c r="G83" s="115"/>
      <c r="H83" s="115"/>
      <c r="I83" s="115"/>
      <c r="J83" s="115"/>
      <c r="K83" s="115"/>
      <c r="L83" s="115"/>
      <c r="M83" s="115"/>
      <c r="N83" s="115"/>
      <c r="O83" s="115"/>
      <c r="P83" s="115"/>
      <c r="Q83" s="115"/>
      <c r="R83" s="115"/>
      <c r="S83" s="115"/>
      <c r="T83" s="115"/>
      <c r="U83" s="115"/>
      <c r="V83" s="116"/>
      <c r="W83" s="27"/>
    </row>
    <row r="84" spans="2:26" s="8" customFormat="1" x14ac:dyDescent="0.2">
      <c r="C84" s="117"/>
      <c r="D84" s="77"/>
      <c r="E84" s="77"/>
      <c r="F84" s="77"/>
      <c r="G84" s="77"/>
      <c r="H84" s="77"/>
      <c r="I84" s="77"/>
      <c r="J84" s="77"/>
      <c r="K84" s="77"/>
      <c r="L84" s="77"/>
      <c r="M84" s="77"/>
      <c r="N84" s="77"/>
      <c r="O84" s="77"/>
      <c r="P84" s="77"/>
      <c r="Q84" s="77"/>
      <c r="R84" s="77"/>
      <c r="S84" s="77"/>
      <c r="T84" s="77"/>
      <c r="U84" s="77"/>
      <c r="V84" s="118"/>
      <c r="W84" s="27"/>
    </row>
    <row r="85" spans="2:26" s="8" customFormat="1" x14ac:dyDescent="0.2">
      <c r="C85" s="117"/>
      <c r="D85" s="77"/>
      <c r="E85" s="77"/>
      <c r="F85" s="77"/>
      <c r="G85" s="77"/>
      <c r="H85" s="77"/>
      <c r="I85" s="77"/>
      <c r="J85" s="77"/>
      <c r="K85" s="77"/>
      <c r="L85" s="77"/>
      <c r="M85" s="77"/>
      <c r="N85" s="77"/>
      <c r="O85" s="77"/>
      <c r="P85" s="77"/>
      <c r="Q85" s="77"/>
      <c r="R85" s="77"/>
      <c r="S85" s="77"/>
      <c r="T85" s="77"/>
      <c r="U85" s="77"/>
      <c r="V85" s="118"/>
      <c r="W85" s="27"/>
    </row>
    <row r="86" spans="2:26" s="8" customFormat="1" x14ac:dyDescent="0.2">
      <c r="C86" s="117"/>
      <c r="D86" s="77"/>
      <c r="E86" s="77"/>
      <c r="F86" s="77"/>
      <c r="G86" s="77"/>
      <c r="H86" s="77"/>
      <c r="I86" s="77"/>
      <c r="J86" s="77"/>
      <c r="K86" s="77"/>
      <c r="L86" s="77"/>
      <c r="M86" s="77"/>
      <c r="N86" s="77"/>
      <c r="O86" s="77"/>
      <c r="P86" s="77"/>
      <c r="Q86" s="77"/>
      <c r="R86" s="77"/>
      <c r="S86" s="77"/>
      <c r="T86" s="77"/>
      <c r="U86" s="77"/>
      <c r="V86" s="118"/>
      <c r="W86" s="27"/>
    </row>
    <row r="87" spans="2:26" s="8" customFormat="1" x14ac:dyDescent="0.2">
      <c r="C87" s="117"/>
      <c r="D87" s="77"/>
      <c r="E87" s="77"/>
      <c r="F87" s="77"/>
      <c r="G87" s="77"/>
      <c r="H87" s="77"/>
      <c r="I87" s="77"/>
      <c r="J87" s="77"/>
      <c r="K87" s="77"/>
      <c r="L87" s="77"/>
      <c r="M87" s="77"/>
      <c r="N87" s="77"/>
      <c r="O87" s="77"/>
      <c r="P87" s="77"/>
      <c r="Q87" s="77"/>
      <c r="R87" s="77"/>
      <c r="S87" s="77"/>
      <c r="T87" s="77"/>
      <c r="U87" s="77"/>
      <c r="V87" s="118"/>
      <c r="W87" s="27"/>
    </row>
    <row r="88" spans="2:26" s="8" customFormat="1" x14ac:dyDescent="0.2">
      <c r="C88" s="117"/>
      <c r="D88" s="77"/>
      <c r="E88" s="77"/>
      <c r="F88" s="77"/>
      <c r="G88" s="77"/>
      <c r="H88" s="77"/>
      <c r="I88" s="77"/>
      <c r="J88" s="77"/>
      <c r="K88" s="77"/>
      <c r="L88" s="77"/>
      <c r="M88" s="77"/>
      <c r="N88" s="77"/>
      <c r="O88" s="77"/>
      <c r="P88" s="77"/>
      <c r="Q88" s="77"/>
      <c r="R88" s="77"/>
      <c r="S88" s="77"/>
      <c r="T88" s="77"/>
      <c r="U88" s="77"/>
      <c r="V88" s="118"/>
      <c r="W88" s="27"/>
    </row>
    <row r="89" spans="2:26" s="8" customFormat="1" x14ac:dyDescent="0.2">
      <c r="C89" s="117"/>
      <c r="D89" s="77"/>
      <c r="E89" s="77"/>
      <c r="F89" s="77"/>
      <c r="G89" s="77"/>
      <c r="H89" s="77"/>
      <c r="I89" s="77"/>
      <c r="J89" s="77"/>
      <c r="K89" s="77"/>
      <c r="L89" s="77"/>
      <c r="M89" s="77"/>
      <c r="N89" s="77"/>
      <c r="O89" s="77"/>
      <c r="P89" s="77"/>
      <c r="Q89" s="77"/>
      <c r="R89" s="77"/>
      <c r="S89" s="77"/>
      <c r="T89" s="77"/>
      <c r="U89" s="77"/>
      <c r="V89" s="118"/>
      <c r="W89" s="27"/>
    </row>
    <row r="90" spans="2:26" s="8" customFormat="1" x14ac:dyDescent="0.2">
      <c r="C90" s="117"/>
      <c r="D90" s="77"/>
      <c r="E90" s="77"/>
      <c r="F90" s="77"/>
      <c r="G90" s="77"/>
      <c r="H90" s="77"/>
      <c r="I90" s="77"/>
      <c r="J90" s="77"/>
      <c r="K90" s="77"/>
      <c r="L90" s="77"/>
      <c r="M90" s="77"/>
      <c r="N90" s="77"/>
      <c r="O90" s="77"/>
      <c r="P90" s="77"/>
      <c r="Q90" s="77"/>
      <c r="R90" s="77"/>
      <c r="S90" s="77"/>
      <c r="T90" s="77"/>
      <c r="U90" s="77"/>
      <c r="V90" s="118"/>
      <c r="W90" s="27"/>
    </row>
    <row r="91" spans="2:26" s="8" customFormat="1" x14ac:dyDescent="0.2">
      <c r="C91" s="117"/>
      <c r="D91" s="77"/>
      <c r="E91" s="77"/>
      <c r="F91" s="77"/>
      <c r="G91" s="77"/>
      <c r="H91" s="77"/>
      <c r="I91" s="77"/>
      <c r="J91" s="77"/>
      <c r="K91" s="77"/>
      <c r="L91" s="77"/>
      <c r="M91" s="77"/>
      <c r="N91" s="77"/>
      <c r="O91" s="77"/>
      <c r="P91" s="77"/>
      <c r="Q91" s="77"/>
      <c r="R91" s="77"/>
      <c r="S91" s="77"/>
      <c r="T91" s="77"/>
      <c r="U91" s="77"/>
      <c r="V91" s="118"/>
      <c r="W91" s="27"/>
    </row>
    <row r="92" spans="2:26" s="8" customFormat="1" x14ac:dyDescent="0.2">
      <c r="C92" s="117"/>
      <c r="D92" s="77"/>
      <c r="E92" s="77"/>
      <c r="F92" s="77"/>
      <c r="G92" s="77"/>
      <c r="H92" s="77"/>
      <c r="I92" s="77"/>
      <c r="J92" s="77"/>
      <c r="K92" s="77"/>
      <c r="L92" s="77"/>
      <c r="M92" s="77"/>
      <c r="N92" s="77"/>
      <c r="O92" s="77"/>
      <c r="P92" s="77"/>
      <c r="Q92" s="77"/>
      <c r="R92" s="77"/>
      <c r="S92" s="77"/>
      <c r="T92" s="77"/>
      <c r="U92" s="77"/>
      <c r="V92" s="118"/>
      <c r="W92" s="27"/>
    </row>
    <row r="93" spans="2:26" s="8" customFormat="1" x14ac:dyDescent="0.2">
      <c r="C93" s="117"/>
      <c r="D93" s="77"/>
      <c r="E93" s="77"/>
      <c r="F93" s="77"/>
      <c r="G93" s="77"/>
      <c r="H93" s="77"/>
      <c r="I93" s="77"/>
      <c r="J93" s="77"/>
      <c r="K93" s="77"/>
      <c r="L93" s="77"/>
      <c r="M93" s="77"/>
      <c r="N93" s="77"/>
      <c r="O93" s="77"/>
      <c r="P93" s="77"/>
      <c r="Q93" s="77"/>
      <c r="R93" s="77"/>
      <c r="S93" s="77"/>
      <c r="T93" s="77"/>
      <c r="U93" s="77"/>
      <c r="V93" s="118"/>
      <c r="W93" s="27"/>
    </row>
    <row r="94" spans="2:26" s="8" customFormat="1" x14ac:dyDescent="0.2">
      <c r="C94" s="117"/>
      <c r="D94" s="77"/>
      <c r="E94" s="77"/>
      <c r="F94" s="77"/>
      <c r="G94" s="77"/>
      <c r="H94" s="77"/>
      <c r="I94" s="77"/>
      <c r="J94" s="77"/>
      <c r="K94" s="77"/>
      <c r="L94" s="77"/>
      <c r="M94" s="77"/>
      <c r="N94" s="77"/>
      <c r="O94" s="77"/>
      <c r="P94" s="77"/>
      <c r="Q94" s="77"/>
      <c r="R94" s="77"/>
      <c r="S94" s="77"/>
      <c r="T94" s="77"/>
      <c r="U94" s="77"/>
      <c r="V94" s="118"/>
      <c r="W94" s="27"/>
    </row>
    <row r="95" spans="2:26" s="8" customFormat="1" x14ac:dyDescent="0.2">
      <c r="C95" s="117"/>
      <c r="D95" s="77"/>
      <c r="E95" s="77"/>
      <c r="F95" s="77"/>
      <c r="G95" s="77"/>
      <c r="H95" s="77"/>
      <c r="I95" s="77"/>
      <c r="J95" s="77"/>
      <c r="K95" s="77"/>
      <c r="L95" s="77"/>
      <c r="M95" s="77"/>
      <c r="N95" s="77"/>
      <c r="O95" s="77"/>
      <c r="P95" s="77"/>
      <c r="Q95" s="77"/>
      <c r="R95" s="77"/>
      <c r="S95" s="77"/>
      <c r="T95" s="77"/>
      <c r="U95" s="77"/>
      <c r="V95" s="118"/>
      <c r="W95" s="27"/>
    </row>
    <row r="96" spans="2:26" s="8" customFormat="1" x14ac:dyDescent="0.2">
      <c r="C96" s="117"/>
      <c r="D96" s="77"/>
      <c r="E96" s="77"/>
      <c r="F96" s="77"/>
      <c r="G96" s="77"/>
      <c r="H96" s="77"/>
      <c r="I96" s="77"/>
      <c r="J96" s="77"/>
      <c r="K96" s="77"/>
      <c r="L96" s="77"/>
      <c r="M96" s="77"/>
      <c r="N96" s="77"/>
      <c r="O96" s="77"/>
      <c r="P96" s="77"/>
      <c r="Q96" s="77"/>
      <c r="R96" s="77"/>
      <c r="S96" s="77"/>
      <c r="T96" s="77"/>
      <c r="U96" s="77"/>
      <c r="V96" s="118"/>
      <c r="W96" s="27"/>
    </row>
    <row r="97" spans="3:23" s="8" customFormat="1" x14ac:dyDescent="0.2">
      <c r="C97" s="117"/>
      <c r="D97" s="77"/>
      <c r="E97" s="77"/>
      <c r="F97" s="77"/>
      <c r="G97" s="77"/>
      <c r="H97" s="77"/>
      <c r="I97" s="77"/>
      <c r="J97" s="77"/>
      <c r="K97" s="77"/>
      <c r="L97" s="77"/>
      <c r="M97" s="77"/>
      <c r="N97" s="77"/>
      <c r="O97" s="77"/>
      <c r="P97" s="77"/>
      <c r="Q97" s="77"/>
      <c r="R97" s="77"/>
      <c r="S97" s="77"/>
      <c r="T97" s="77"/>
      <c r="U97" s="77"/>
      <c r="V97" s="118"/>
      <c r="W97" s="27"/>
    </row>
    <row r="98" spans="3:23" s="8" customFormat="1" x14ac:dyDescent="0.2">
      <c r="C98" s="117"/>
      <c r="D98" s="77"/>
      <c r="E98" s="77"/>
      <c r="F98" s="77"/>
      <c r="G98" s="77"/>
      <c r="H98" s="77"/>
      <c r="I98" s="77"/>
      <c r="J98" s="77"/>
      <c r="K98" s="77"/>
      <c r="L98" s="77"/>
      <c r="M98" s="77"/>
      <c r="N98" s="77"/>
      <c r="O98" s="77"/>
      <c r="P98" s="77"/>
      <c r="Q98" s="77"/>
      <c r="R98" s="77"/>
      <c r="S98" s="77"/>
      <c r="T98" s="77"/>
      <c r="U98" s="77"/>
      <c r="V98" s="118"/>
      <c r="W98" s="27"/>
    </row>
    <row r="99" spans="3:23" s="8" customFormat="1" x14ac:dyDescent="0.2">
      <c r="C99" s="117"/>
      <c r="D99" s="77"/>
      <c r="E99" s="77"/>
      <c r="F99" s="77"/>
      <c r="G99" s="77"/>
      <c r="H99" s="77"/>
      <c r="I99" s="77"/>
      <c r="J99" s="77"/>
      <c r="K99" s="77"/>
      <c r="L99" s="77"/>
      <c r="M99" s="77"/>
      <c r="N99" s="77"/>
      <c r="O99" s="77"/>
      <c r="P99" s="77"/>
      <c r="Q99" s="77"/>
      <c r="R99" s="77"/>
      <c r="S99" s="77"/>
      <c r="T99" s="77"/>
      <c r="U99" s="77"/>
      <c r="V99" s="118"/>
      <c r="W99" s="27"/>
    </row>
    <row r="100" spans="3:23" s="8" customFormat="1" x14ac:dyDescent="0.2">
      <c r="C100" s="117"/>
      <c r="D100" s="77"/>
      <c r="E100" s="77"/>
      <c r="F100" s="77"/>
      <c r="G100" s="77"/>
      <c r="H100" s="77"/>
      <c r="I100" s="77"/>
      <c r="J100" s="77"/>
      <c r="K100" s="77"/>
      <c r="L100" s="77"/>
      <c r="M100" s="77"/>
      <c r="N100" s="77"/>
      <c r="O100" s="77"/>
      <c r="P100" s="77"/>
      <c r="Q100" s="77"/>
      <c r="R100" s="77"/>
      <c r="S100" s="77"/>
      <c r="T100" s="77"/>
      <c r="U100" s="77"/>
      <c r="V100" s="118"/>
      <c r="W100" s="27"/>
    </row>
    <row r="101" spans="3:23" s="8" customFormat="1" x14ac:dyDescent="0.2">
      <c r="C101" s="119"/>
      <c r="D101" s="120"/>
      <c r="E101" s="120"/>
      <c r="F101" s="120"/>
      <c r="G101" s="120"/>
      <c r="H101" s="120"/>
      <c r="I101" s="120"/>
      <c r="J101" s="120"/>
      <c r="K101" s="120"/>
      <c r="L101" s="120"/>
      <c r="M101" s="120"/>
      <c r="N101" s="120"/>
      <c r="O101" s="120"/>
      <c r="P101" s="120"/>
      <c r="Q101" s="120"/>
      <c r="R101" s="120"/>
      <c r="S101" s="120"/>
      <c r="T101" s="120"/>
      <c r="U101" s="120"/>
      <c r="V101" s="121"/>
      <c r="W101" s="27"/>
    </row>
    <row r="102" spans="3:23" s="8" customFormat="1" x14ac:dyDescent="0.2">
      <c r="C102"/>
      <c r="D102"/>
      <c r="E102"/>
      <c r="F102"/>
      <c r="G102"/>
      <c r="H102"/>
      <c r="I102"/>
      <c r="J102"/>
      <c r="K102"/>
      <c r="L102"/>
      <c r="M102"/>
      <c r="N102"/>
      <c r="O102"/>
      <c r="P102"/>
      <c r="Q102"/>
      <c r="R102" s="27"/>
      <c r="S102" s="27"/>
      <c r="T102" s="27"/>
      <c r="U102" s="27"/>
      <c r="V102" s="27"/>
      <c r="W102" s="27"/>
    </row>
    <row r="103" spans="3:23" s="8" customFormat="1" x14ac:dyDescent="0.2">
      <c r="C103"/>
      <c r="D103"/>
      <c r="E103"/>
      <c r="F103"/>
      <c r="G103"/>
      <c r="H103"/>
      <c r="I103"/>
      <c r="J103"/>
      <c r="K103"/>
      <c r="L103"/>
      <c r="M103"/>
      <c r="N103"/>
      <c r="O103"/>
      <c r="P103"/>
      <c r="Q103"/>
      <c r="R103" s="27"/>
      <c r="S103" s="27"/>
      <c r="T103" s="27"/>
      <c r="U103" s="27"/>
      <c r="V103" s="27"/>
      <c r="W103" s="27"/>
    </row>
    <row r="104" spans="3:23" s="8" customFormat="1" x14ac:dyDescent="0.2">
      <c r="C104"/>
      <c r="D104"/>
      <c r="E104"/>
      <c r="F104"/>
      <c r="G104"/>
      <c r="H104"/>
      <c r="I104"/>
      <c r="J104"/>
      <c r="K104"/>
      <c r="L104"/>
      <c r="M104"/>
      <c r="N104"/>
      <c r="O104"/>
      <c r="P104"/>
      <c r="Q104"/>
      <c r="R104" s="27"/>
      <c r="S104" s="27"/>
      <c r="T104" s="27"/>
      <c r="U104" s="27"/>
      <c r="V104" s="27"/>
      <c r="W104" s="27"/>
    </row>
    <row r="105" spans="3:23" s="8" customFormat="1" x14ac:dyDescent="0.2">
      <c r="C105"/>
      <c r="D105"/>
      <c r="E105"/>
      <c r="F105"/>
      <c r="G105"/>
      <c r="H105"/>
      <c r="I105"/>
      <c r="J105"/>
      <c r="K105"/>
      <c r="L105"/>
      <c r="M105"/>
      <c r="N105"/>
      <c r="O105"/>
      <c r="P105"/>
      <c r="Q105"/>
      <c r="R105" s="27"/>
      <c r="S105" s="27"/>
      <c r="T105" s="27"/>
      <c r="U105" s="27"/>
      <c r="V105" s="27"/>
      <c r="W105" s="27"/>
    </row>
    <row r="106" spans="3:23" s="8" customFormat="1" x14ac:dyDescent="0.2">
      <c r="C106"/>
      <c r="D106"/>
      <c r="E106"/>
      <c r="F106"/>
      <c r="G106"/>
      <c r="H106"/>
      <c r="I106"/>
      <c r="J106"/>
      <c r="K106"/>
      <c r="L106"/>
      <c r="M106"/>
      <c r="N106"/>
      <c r="O106"/>
      <c r="P106"/>
      <c r="Q106"/>
      <c r="R106" s="27"/>
      <c r="S106" s="27"/>
      <c r="T106" s="27"/>
      <c r="U106" s="27"/>
      <c r="V106" s="27"/>
      <c r="W106" s="27"/>
    </row>
    <row r="107" spans="3:23" s="8" customFormat="1" x14ac:dyDescent="0.2">
      <c r="C107"/>
      <c r="D107"/>
      <c r="E107"/>
      <c r="F107"/>
      <c r="G107"/>
      <c r="H107"/>
      <c r="I107"/>
      <c r="J107"/>
      <c r="K107"/>
      <c r="L107"/>
      <c r="M107"/>
      <c r="N107"/>
      <c r="O107"/>
      <c r="P107"/>
      <c r="Q107"/>
      <c r="R107" s="27"/>
      <c r="S107" s="27"/>
      <c r="T107" s="27"/>
      <c r="U107" s="27"/>
      <c r="V107" s="27"/>
      <c r="W107" s="27"/>
    </row>
    <row r="108" spans="3:23" s="8" customFormat="1" x14ac:dyDescent="0.2">
      <c r="C108"/>
      <c r="D108"/>
      <c r="E108"/>
      <c r="F108"/>
      <c r="G108"/>
      <c r="H108"/>
      <c r="I108"/>
      <c r="J108"/>
      <c r="K108"/>
      <c r="L108"/>
      <c r="M108"/>
      <c r="N108"/>
      <c r="O108"/>
      <c r="P108"/>
      <c r="Q108"/>
      <c r="R108" s="27"/>
      <c r="S108" s="27"/>
      <c r="T108" s="27"/>
      <c r="U108" s="27"/>
      <c r="V108" s="27"/>
      <c r="W108" s="27"/>
    </row>
    <row r="109" spans="3:23" s="8" customFormat="1" x14ac:dyDescent="0.2">
      <c r="C109"/>
      <c r="D109"/>
      <c r="E109"/>
      <c r="F109"/>
      <c r="G109"/>
      <c r="H109"/>
      <c r="I109"/>
      <c r="J109"/>
      <c r="K109"/>
      <c r="L109"/>
      <c r="M109"/>
      <c r="N109"/>
      <c r="O109"/>
      <c r="P109"/>
      <c r="Q109"/>
      <c r="R109" s="27"/>
      <c r="S109" s="27"/>
      <c r="T109" s="27"/>
      <c r="U109" s="27"/>
      <c r="V109" s="27"/>
      <c r="W109" s="27"/>
    </row>
    <row r="110" spans="3:23" s="8" customFormat="1" x14ac:dyDescent="0.2">
      <c r="C110"/>
      <c r="D110"/>
      <c r="E110"/>
      <c r="F110"/>
      <c r="G110"/>
      <c r="H110"/>
      <c r="I110"/>
      <c r="J110"/>
      <c r="K110"/>
      <c r="L110"/>
      <c r="M110"/>
      <c r="N110"/>
      <c r="O110"/>
      <c r="P110"/>
      <c r="Q110"/>
      <c r="R110" s="27"/>
      <c r="S110" s="27"/>
      <c r="T110" s="27"/>
      <c r="U110" s="27"/>
      <c r="V110" s="27"/>
      <c r="W110" s="27"/>
    </row>
    <row r="111" spans="3:23" s="8" customFormat="1" x14ac:dyDescent="0.2">
      <c r="C111"/>
      <c r="D111"/>
      <c r="E111"/>
      <c r="F111"/>
      <c r="G111"/>
      <c r="H111"/>
      <c r="I111"/>
      <c r="J111"/>
      <c r="K111"/>
      <c r="L111"/>
      <c r="M111"/>
      <c r="N111"/>
      <c r="O111"/>
      <c r="P111"/>
      <c r="Q111"/>
      <c r="R111" s="27"/>
      <c r="S111" s="27"/>
      <c r="T111" s="27"/>
      <c r="U111" s="27"/>
      <c r="V111" s="27"/>
      <c r="W111" s="27"/>
    </row>
    <row r="112" spans="3:23" s="8" customFormat="1" x14ac:dyDescent="0.2">
      <c r="C112"/>
      <c r="D112"/>
      <c r="E112"/>
      <c r="F112"/>
      <c r="G112"/>
      <c r="H112"/>
      <c r="I112"/>
      <c r="J112"/>
      <c r="K112"/>
      <c r="L112"/>
      <c r="M112"/>
      <c r="N112"/>
      <c r="O112"/>
      <c r="P112"/>
      <c r="Q112"/>
      <c r="R112" s="27"/>
      <c r="S112" s="27"/>
      <c r="T112" s="27"/>
      <c r="U112" s="27"/>
      <c r="V112" s="27"/>
      <c r="W112" s="27"/>
    </row>
    <row r="113" spans="3:23" s="8" customFormat="1" x14ac:dyDescent="0.2">
      <c r="C113"/>
      <c r="D113"/>
      <c r="E113"/>
      <c r="F113"/>
      <c r="G113"/>
      <c r="H113"/>
      <c r="I113"/>
      <c r="J113"/>
      <c r="K113"/>
      <c r="L113"/>
      <c r="M113"/>
      <c r="N113"/>
      <c r="O113"/>
      <c r="P113"/>
      <c r="Q113"/>
      <c r="R113" s="27"/>
      <c r="S113" s="27"/>
      <c r="T113" s="27"/>
      <c r="U113" s="27"/>
      <c r="V113" s="27"/>
      <c r="W113" s="27"/>
    </row>
    <row r="114" spans="3:23" s="8" customFormat="1" x14ac:dyDescent="0.2">
      <c r="C114"/>
      <c r="D114"/>
      <c r="E114"/>
      <c r="F114"/>
      <c r="G114"/>
      <c r="H114"/>
      <c r="I114"/>
      <c r="J114"/>
      <c r="K114"/>
      <c r="L114"/>
      <c r="M114"/>
      <c r="N114"/>
      <c r="O114"/>
      <c r="P114"/>
      <c r="Q114"/>
      <c r="R114" s="27"/>
      <c r="S114" s="27"/>
      <c r="T114" s="27"/>
      <c r="U114" s="27"/>
      <c r="V114" s="27"/>
      <c r="W114" s="27"/>
    </row>
    <row r="115" spans="3:23" s="8" customFormat="1" x14ac:dyDescent="0.2">
      <c r="C115"/>
      <c r="D115"/>
      <c r="E115"/>
      <c r="F115"/>
      <c r="G115"/>
      <c r="H115"/>
      <c r="I115"/>
      <c r="J115"/>
      <c r="K115"/>
      <c r="L115"/>
      <c r="M115"/>
      <c r="N115"/>
      <c r="O115"/>
      <c r="P115"/>
      <c r="Q115"/>
      <c r="R115" s="27"/>
      <c r="S115" s="27"/>
      <c r="T115" s="27"/>
      <c r="U115" s="27"/>
      <c r="V115" s="27"/>
      <c r="W115" s="27"/>
    </row>
    <row r="116" spans="3:23" s="8" customFormat="1" x14ac:dyDescent="0.2">
      <c r="C116"/>
      <c r="D116"/>
      <c r="E116"/>
      <c r="F116"/>
      <c r="G116"/>
      <c r="H116"/>
      <c r="I116"/>
      <c r="J116"/>
      <c r="K116"/>
      <c r="L116"/>
      <c r="M116"/>
      <c r="N116"/>
      <c r="O116"/>
      <c r="P116"/>
      <c r="Q116"/>
      <c r="R116" s="27"/>
      <c r="S116" s="27"/>
      <c r="T116" s="27"/>
      <c r="U116" s="27"/>
      <c r="V116" s="27"/>
      <c r="W116" s="27"/>
    </row>
    <row r="117" spans="3:23" s="8" customFormat="1" x14ac:dyDescent="0.2">
      <c r="C117"/>
      <c r="D117"/>
      <c r="E117"/>
      <c r="F117"/>
      <c r="G117"/>
      <c r="H117"/>
      <c r="I117"/>
      <c r="J117"/>
      <c r="K117"/>
      <c r="L117"/>
      <c r="M117"/>
      <c r="N117"/>
      <c r="O117"/>
      <c r="P117"/>
      <c r="Q117"/>
      <c r="R117" s="27"/>
      <c r="S117" s="27"/>
      <c r="T117" s="27"/>
      <c r="U117" s="27"/>
      <c r="V117" s="27"/>
      <c r="W117" s="27"/>
    </row>
    <row r="118" spans="3:23" s="8" customFormat="1" x14ac:dyDescent="0.2">
      <c r="C118"/>
      <c r="D118"/>
      <c r="E118"/>
      <c r="F118"/>
      <c r="G118"/>
      <c r="H118"/>
      <c r="I118"/>
      <c r="J118"/>
      <c r="K118"/>
      <c r="L118"/>
      <c r="M118"/>
      <c r="N118"/>
      <c r="O118"/>
      <c r="P118"/>
      <c r="Q118"/>
      <c r="R118" s="27"/>
      <c r="S118" s="27"/>
      <c r="T118" s="27"/>
      <c r="U118" s="27"/>
      <c r="V118" s="27"/>
      <c r="W118" s="27"/>
    </row>
    <row r="119" spans="3:23" s="8" customFormat="1" x14ac:dyDescent="0.2">
      <c r="C119"/>
      <c r="D119"/>
      <c r="E119"/>
      <c r="F119"/>
      <c r="G119"/>
      <c r="H119"/>
      <c r="I119"/>
      <c r="J119"/>
      <c r="K119"/>
      <c r="L119"/>
      <c r="M119"/>
      <c r="N119"/>
      <c r="O119"/>
      <c r="P119"/>
      <c r="Q119"/>
      <c r="R119" s="27"/>
      <c r="S119" s="27"/>
      <c r="T119" s="27"/>
      <c r="U119" s="27"/>
      <c r="V119" s="27"/>
      <c r="W119" s="27"/>
    </row>
    <row r="120" spans="3:23" s="8" customFormat="1" x14ac:dyDescent="0.2">
      <c r="C120"/>
      <c r="D120"/>
      <c r="E120"/>
      <c r="F120"/>
      <c r="G120"/>
      <c r="H120"/>
      <c r="I120"/>
      <c r="J120"/>
      <c r="K120"/>
      <c r="L120"/>
      <c r="M120"/>
      <c r="N120"/>
      <c r="O120"/>
      <c r="P120"/>
      <c r="Q120"/>
      <c r="R120" s="27"/>
      <c r="S120" s="27"/>
      <c r="T120" s="27"/>
      <c r="U120" s="27"/>
      <c r="V120" s="27"/>
      <c r="W120" s="27"/>
    </row>
    <row r="121" spans="3:23" s="8" customFormat="1" x14ac:dyDescent="0.2">
      <c r="C121"/>
      <c r="D121"/>
      <c r="E121"/>
      <c r="F121"/>
      <c r="G121"/>
      <c r="H121"/>
      <c r="I121"/>
      <c r="J121"/>
      <c r="K121"/>
      <c r="L121"/>
      <c r="M121"/>
      <c r="N121"/>
      <c r="O121"/>
      <c r="P121"/>
      <c r="Q121"/>
      <c r="R121" s="27"/>
      <c r="S121" s="27"/>
      <c r="T121" s="27"/>
      <c r="U121" s="27"/>
      <c r="V121" s="27"/>
      <c r="W121" s="27"/>
    </row>
    <row r="122" spans="3:23" s="8" customFormat="1" x14ac:dyDescent="0.2">
      <c r="C122"/>
      <c r="D122"/>
      <c r="E122"/>
      <c r="F122"/>
      <c r="G122"/>
      <c r="H122"/>
      <c r="I122"/>
      <c r="J122"/>
      <c r="K122"/>
      <c r="L122"/>
      <c r="M122"/>
      <c r="N122"/>
      <c r="O122"/>
      <c r="P122"/>
      <c r="Q122"/>
      <c r="R122" s="27"/>
      <c r="S122" s="27"/>
      <c r="T122" s="27"/>
      <c r="U122" s="27"/>
      <c r="V122" s="27"/>
      <c r="W122" s="27"/>
    </row>
    <row r="123" spans="3:23" s="8" customFormat="1" x14ac:dyDescent="0.2">
      <c r="C123"/>
      <c r="D123"/>
      <c r="E123"/>
      <c r="F123"/>
      <c r="G123"/>
      <c r="H123"/>
      <c r="I123"/>
      <c r="J123"/>
      <c r="K123"/>
      <c r="L123"/>
      <c r="M123"/>
      <c r="N123"/>
      <c r="O123"/>
      <c r="P123"/>
      <c r="Q123"/>
      <c r="R123" s="27"/>
      <c r="S123" s="27"/>
      <c r="T123" s="27"/>
      <c r="U123" s="27"/>
      <c r="V123" s="27"/>
      <c r="W123" s="27"/>
    </row>
    <row r="124" spans="3:23" s="8" customFormat="1" x14ac:dyDescent="0.2">
      <c r="C124"/>
      <c r="D124"/>
      <c r="E124"/>
      <c r="F124"/>
      <c r="G124"/>
      <c r="H124"/>
      <c r="I124"/>
      <c r="J124"/>
      <c r="K124"/>
      <c r="L124"/>
      <c r="M124"/>
      <c r="N124"/>
      <c r="O124"/>
      <c r="P124"/>
      <c r="Q124"/>
      <c r="R124" s="27"/>
      <c r="S124" s="27"/>
      <c r="T124" s="27"/>
      <c r="U124" s="27"/>
      <c r="V124" s="27"/>
      <c r="W124" s="27"/>
    </row>
    <row r="125" spans="3:23" s="8" customFormat="1" x14ac:dyDescent="0.2">
      <c r="C125"/>
      <c r="D125"/>
      <c r="E125"/>
      <c r="F125"/>
      <c r="G125"/>
      <c r="H125"/>
      <c r="I125"/>
      <c r="J125"/>
      <c r="K125"/>
      <c r="L125"/>
      <c r="M125"/>
      <c r="N125"/>
      <c r="O125"/>
      <c r="P125"/>
      <c r="Q125"/>
      <c r="R125" s="27"/>
      <c r="S125" s="27"/>
      <c r="T125" s="27"/>
      <c r="U125" s="27"/>
      <c r="V125" s="27"/>
      <c r="W125" s="27"/>
    </row>
    <row r="126" spans="3:23" s="8" customFormat="1" x14ac:dyDescent="0.2">
      <c r="C126"/>
      <c r="D126"/>
      <c r="E126"/>
      <c r="F126"/>
      <c r="G126"/>
      <c r="H126"/>
      <c r="I126"/>
      <c r="J126"/>
      <c r="K126"/>
      <c r="L126"/>
      <c r="M126"/>
      <c r="N126"/>
      <c r="O126"/>
      <c r="P126"/>
      <c r="Q126"/>
      <c r="R126" s="27"/>
      <c r="S126" s="27"/>
      <c r="T126" s="27"/>
      <c r="U126" s="27"/>
      <c r="V126" s="27"/>
      <c r="W126" s="27"/>
    </row>
    <row r="127" spans="3:23" s="8" customFormat="1" x14ac:dyDescent="0.2">
      <c r="C127"/>
      <c r="D127"/>
      <c r="E127"/>
      <c r="F127"/>
      <c r="G127"/>
      <c r="H127"/>
      <c r="I127"/>
      <c r="J127"/>
      <c r="K127"/>
      <c r="L127"/>
      <c r="M127"/>
      <c r="N127"/>
      <c r="O127"/>
      <c r="P127"/>
      <c r="Q127"/>
      <c r="R127" s="27"/>
      <c r="S127" s="27"/>
      <c r="T127" s="27"/>
      <c r="U127" s="27"/>
      <c r="V127" s="27"/>
      <c r="W127" s="27"/>
    </row>
    <row r="128" spans="3:23" s="8" customFormat="1" x14ac:dyDescent="0.2">
      <c r="C128"/>
      <c r="D128"/>
      <c r="E128"/>
      <c r="F128"/>
      <c r="G128"/>
      <c r="H128"/>
      <c r="I128"/>
      <c r="J128"/>
      <c r="K128"/>
      <c r="L128"/>
      <c r="M128"/>
      <c r="N128"/>
      <c r="O128"/>
      <c r="P128"/>
      <c r="Q128"/>
      <c r="R128" s="27"/>
      <c r="S128" s="27"/>
      <c r="T128" s="27"/>
      <c r="U128" s="27"/>
      <c r="V128" s="27"/>
      <c r="W128" s="27"/>
    </row>
    <row r="129" spans="3:23" s="8" customFormat="1" x14ac:dyDescent="0.2">
      <c r="C129"/>
      <c r="D129"/>
      <c r="E129"/>
      <c r="F129"/>
      <c r="G129"/>
      <c r="H129"/>
      <c r="I129"/>
      <c r="J129"/>
      <c r="K129"/>
      <c r="L129"/>
      <c r="M129"/>
      <c r="N129"/>
      <c r="O129"/>
      <c r="P129"/>
      <c r="Q129"/>
      <c r="R129" s="27"/>
      <c r="S129" s="27"/>
      <c r="T129" s="27"/>
      <c r="U129" s="27"/>
      <c r="V129" s="27"/>
      <c r="W129" s="27"/>
    </row>
    <row r="130" spans="3:23" s="8" customFormat="1" ht="13.5" thickBot="1" x14ac:dyDescent="0.25">
      <c r="C130" s="56"/>
      <c r="D130" s="57"/>
      <c r="E130" s="57"/>
      <c r="F130" s="57"/>
      <c r="G130" s="57"/>
      <c r="H130" s="57"/>
      <c r="I130" s="57"/>
      <c r="J130" s="57"/>
      <c r="K130" s="57"/>
      <c r="L130" s="57"/>
      <c r="M130" s="57"/>
      <c r="N130" s="57"/>
      <c r="O130" s="57"/>
      <c r="P130" s="57"/>
      <c r="Q130" s="58"/>
      <c r="R130" s="29"/>
      <c r="S130"/>
      <c r="T130"/>
      <c r="U130"/>
      <c r="V130"/>
    </row>
    <row r="131" spans="3:23" s="8" customFormat="1" ht="21" thickTop="1" x14ac:dyDescent="0.2">
      <c r="C131" s="59"/>
      <c r="D131" s="612" t="s">
        <v>49</v>
      </c>
      <c r="E131" s="613"/>
      <c r="F131" s="613"/>
      <c r="G131" s="613"/>
      <c r="H131" s="613"/>
      <c r="I131" s="613"/>
      <c r="J131" s="613"/>
      <c r="K131" s="613"/>
      <c r="L131" s="613"/>
      <c r="M131" s="613"/>
      <c r="N131" s="613"/>
      <c r="O131" s="613"/>
      <c r="P131" s="613"/>
      <c r="Q131" s="15"/>
      <c r="R131" s="29"/>
      <c r="S131"/>
      <c r="T131"/>
      <c r="U131"/>
      <c r="V131"/>
    </row>
    <row r="132" spans="3:23" s="8" customFormat="1" ht="9.9499999999999993" customHeight="1" x14ac:dyDescent="0.2">
      <c r="C132" s="59"/>
      <c r="D132" s="10"/>
      <c r="E132" s="10"/>
      <c r="F132" s="10"/>
      <c r="G132" s="10"/>
      <c r="H132" s="10"/>
      <c r="I132" s="10"/>
      <c r="J132" s="10"/>
      <c r="K132" s="10"/>
      <c r="L132" s="10"/>
      <c r="M132" s="10"/>
      <c r="N132" s="10"/>
      <c r="O132" s="10"/>
      <c r="P132" s="10"/>
      <c r="Q132" s="15"/>
      <c r="R132" s="29"/>
      <c r="S132"/>
      <c r="T132"/>
      <c r="U132"/>
      <c r="V132"/>
    </row>
    <row r="133" spans="3:23" s="8" customFormat="1" ht="16.5" x14ac:dyDescent="0.3">
      <c r="C133" s="60"/>
      <c r="D133" s="139" t="s">
        <v>289</v>
      </c>
      <c r="E133" s="124"/>
      <c r="F133" s="124"/>
      <c r="G133" s="124"/>
      <c r="H133" s="124"/>
      <c r="I133" s="124"/>
      <c r="J133" s="124"/>
      <c r="K133" s="124"/>
      <c r="L133" s="124"/>
      <c r="M133" s="124"/>
      <c r="N133" s="124"/>
      <c r="O133" s="124"/>
      <c r="P133" s="124"/>
      <c r="Q133" s="132"/>
      <c r="R133" s="29"/>
      <c r="S133"/>
      <c r="T133"/>
      <c r="U133"/>
      <c r="V133"/>
    </row>
    <row r="134" spans="3:23" s="8" customFormat="1" ht="14.25" x14ac:dyDescent="0.25">
      <c r="C134" s="60"/>
      <c r="D134" s="125" t="s">
        <v>166</v>
      </c>
      <c r="E134" s="124"/>
      <c r="F134" s="124"/>
      <c r="G134" s="124"/>
      <c r="H134" s="124"/>
      <c r="I134" s="124"/>
      <c r="J134" s="124"/>
      <c r="K134" s="124"/>
      <c r="L134" s="124"/>
      <c r="M134" s="124"/>
      <c r="N134" s="124"/>
      <c r="O134" s="124"/>
      <c r="P134" s="124"/>
      <c r="Q134" s="132"/>
      <c r="R134" s="29"/>
      <c r="S134"/>
      <c r="T134"/>
      <c r="U134"/>
      <c r="V134"/>
    </row>
    <row r="135" spans="3:23" s="8" customFormat="1" ht="5.0999999999999996" customHeight="1" x14ac:dyDescent="0.3">
      <c r="C135" s="60"/>
      <c r="D135" s="126"/>
      <c r="E135" s="124"/>
      <c r="F135" s="124"/>
      <c r="G135" s="124"/>
      <c r="H135" s="124"/>
      <c r="I135" s="124"/>
      <c r="J135" s="124"/>
      <c r="K135" s="124"/>
      <c r="L135" s="124"/>
      <c r="M135" s="124"/>
      <c r="N135" s="124"/>
      <c r="O135" s="124"/>
      <c r="P135" s="124"/>
      <c r="Q135" s="132"/>
      <c r="R135" s="29"/>
      <c r="S135"/>
      <c r="T135"/>
      <c r="U135"/>
      <c r="V135"/>
    </row>
    <row r="136" spans="3:23" s="8" customFormat="1" ht="20.100000000000001" customHeight="1" x14ac:dyDescent="0.3">
      <c r="C136" s="60"/>
      <c r="D136" s="126" t="s">
        <v>176</v>
      </c>
      <c r="E136" s="124"/>
      <c r="F136" s="124"/>
      <c r="G136" s="124"/>
      <c r="H136" s="124"/>
      <c r="I136" s="124"/>
      <c r="J136" s="124"/>
      <c r="K136" s="124"/>
      <c r="L136" s="124"/>
      <c r="M136" s="124"/>
      <c r="N136" s="124"/>
      <c r="O136" s="124"/>
      <c r="P136" s="124"/>
      <c r="Q136" s="132"/>
      <c r="R136" s="29"/>
      <c r="S136"/>
      <c r="T136"/>
      <c r="U136"/>
      <c r="V136"/>
    </row>
    <row r="137" spans="3:23" s="8" customFormat="1" ht="20.100000000000001" customHeight="1" x14ac:dyDescent="0.25">
      <c r="C137" s="60"/>
      <c r="D137" s="617" t="s">
        <v>172</v>
      </c>
      <c r="E137" s="124"/>
      <c r="F137" s="124"/>
      <c r="G137" s="131" t="s">
        <v>173</v>
      </c>
      <c r="H137" s="124"/>
      <c r="I137" s="124"/>
      <c r="J137" s="124"/>
      <c r="K137" s="124"/>
      <c r="L137" s="124"/>
      <c r="M137" s="124"/>
      <c r="N137" s="124"/>
      <c r="O137" s="124"/>
      <c r="P137" s="124"/>
      <c r="Q137" s="132"/>
      <c r="R137" s="29"/>
      <c r="S137"/>
      <c r="T137"/>
      <c r="U137"/>
      <c r="V137"/>
    </row>
    <row r="138" spans="3:23" s="8" customFormat="1" ht="15.95" customHeight="1" x14ac:dyDescent="0.25">
      <c r="C138" s="60"/>
      <c r="D138" s="617" t="s">
        <v>171</v>
      </c>
      <c r="E138" s="242"/>
      <c r="F138" s="267"/>
      <c r="G138" s="131"/>
      <c r="H138" s="124"/>
      <c r="I138" s="131"/>
      <c r="J138" s="124"/>
      <c r="K138" s="124"/>
      <c r="L138" s="124"/>
      <c r="M138" s="124"/>
      <c r="N138" s="124"/>
      <c r="O138" s="124"/>
      <c r="P138" s="124"/>
      <c r="Q138" s="132"/>
      <c r="R138" s="29"/>
      <c r="S138"/>
      <c r="T138"/>
      <c r="U138"/>
      <c r="V138"/>
    </row>
    <row r="139" spans="3:23" s="8" customFormat="1" ht="14.25" x14ac:dyDescent="0.25">
      <c r="C139" s="60"/>
      <c r="D139" s="617" t="s">
        <v>288</v>
      </c>
      <c r="E139" s="242"/>
      <c r="F139" s="268"/>
      <c r="G139" s="131" t="s">
        <v>168</v>
      </c>
      <c r="H139" s="124"/>
      <c r="I139" s="131"/>
      <c r="J139" s="131"/>
      <c r="K139" s="124"/>
      <c r="L139" s="124"/>
      <c r="M139" s="124"/>
      <c r="N139" s="124"/>
      <c r="O139" s="124"/>
      <c r="P139" s="124"/>
      <c r="Q139" s="132"/>
      <c r="R139" s="29"/>
      <c r="S139"/>
      <c r="T139"/>
      <c r="U139"/>
      <c r="V139"/>
    </row>
    <row r="140" spans="3:23" s="8" customFormat="1" ht="15.95" customHeight="1" x14ac:dyDescent="0.25">
      <c r="C140" s="60"/>
      <c r="D140" s="617" t="s">
        <v>174</v>
      </c>
      <c r="E140" s="242"/>
      <c r="F140" s="267"/>
      <c r="G140" s="131" t="s">
        <v>169</v>
      </c>
      <c r="H140" s="124"/>
      <c r="I140" s="131"/>
      <c r="J140" s="131"/>
      <c r="K140" s="124"/>
      <c r="L140" s="124"/>
      <c r="M140" s="124"/>
      <c r="N140" s="124"/>
      <c r="O140" s="124"/>
      <c r="P140" s="124"/>
      <c r="Q140" s="132"/>
      <c r="R140" s="29"/>
      <c r="S140"/>
      <c r="T140"/>
      <c r="U140"/>
      <c r="V140"/>
    </row>
    <row r="141" spans="3:23" ht="14.25" x14ac:dyDescent="0.25">
      <c r="C141" s="60"/>
      <c r="D141" s="617" t="s">
        <v>175</v>
      </c>
      <c r="E141" s="242"/>
      <c r="F141" s="268"/>
      <c r="G141" s="131" t="s">
        <v>170</v>
      </c>
      <c r="H141" s="124"/>
      <c r="I141" s="131"/>
      <c r="J141" s="131"/>
      <c r="K141" s="124"/>
      <c r="L141" s="124"/>
      <c r="M141" s="124"/>
      <c r="N141" s="124"/>
      <c r="O141" s="124"/>
      <c r="P141" s="124"/>
      <c r="Q141" s="132"/>
      <c r="R141" s="29"/>
    </row>
    <row r="142" spans="3:23" ht="3.95" customHeight="1" x14ac:dyDescent="0.25">
      <c r="C142" s="60"/>
      <c r="D142" s="153"/>
      <c r="E142" s="128"/>
      <c r="F142" s="128"/>
      <c r="G142" s="128"/>
      <c r="H142" s="124"/>
      <c r="I142" s="131"/>
      <c r="J142" s="131"/>
      <c r="K142" s="124"/>
      <c r="L142" s="124"/>
      <c r="M142" s="124"/>
      <c r="N142" s="124"/>
      <c r="O142" s="124"/>
      <c r="P142" s="124"/>
      <c r="Q142" s="132"/>
      <c r="R142" s="29"/>
    </row>
    <row r="143" spans="3:23" ht="16.5" x14ac:dyDescent="0.3">
      <c r="C143" s="60"/>
      <c r="D143" s="126" t="s">
        <v>180</v>
      </c>
      <c r="E143" s="128"/>
      <c r="F143" s="128"/>
      <c r="G143" s="128"/>
      <c r="H143" s="124"/>
      <c r="I143" s="131"/>
      <c r="J143" s="131"/>
      <c r="K143" s="124"/>
      <c r="L143" s="124"/>
      <c r="M143" s="124"/>
      <c r="N143" s="124"/>
      <c r="O143" s="124"/>
      <c r="P143" s="124"/>
      <c r="Q143" s="132"/>
      <c r="R143" s="29"/>
    </row>
    <row r="144" spans="3:23" ht="18.75" customHeight="1" x14ac:dyDescent="0.25">
      <c r="C144" s="60"/>
      <c r="D144" s="616" t="s">
        <v>178</v>
      </c>
      <c r="E144" s="128"/>
      <c r="F144" s="128"/>
      <c r="G144" s="128"/>
      <c r="H144" s="124"/>
      <c r="I144" s="131"/>
      <c r="J144" s="131"/>
      <c r="K144" s="124"/>
      <c r="L144" s="124"/>
      <c r="M144" s="124"/>
      <c r="N144" s="124"/>
      <c r="O144" s="124"/>
      <c r="P144" s="124"/>
      <c r="Q144" s="132"/>
      <c r="R144" s="29"/>
    </row>
    <row r="145" spans="3:18" ht="14.25" x14ac:dyDescent="0.25">
      <c r="C145" s="60"/>
      <c r="D145" s="616" t="s">
        <v>179</v>
      </c>
      <c r="E145" s="128"/>
      <c r="F145" s="128"/>
      <c r="G145" s="128"/>
      <c r="H145" s="124"/>
      <c r="I145" s="131"/>
      <c r="J145" s="131"/>
      <c r="K145" s="124"/>
      <c r="L145" s="124"/>
      <c r="M145" s="124"/>
      <c r="N145" s="124"/>
      <c r="O145" s="124"/>
      <c r="P145" s="124"/>
      <c r="Q145" s="132"/>
      <c r="R145" s="29"/>
    </row>
    <row r="146" spans="3:18" ht="14.25" x14ac:dyDescent="0.25">
      <c r="C146" s="60"/>
      <c r="D146" s="616" t="s">
        <v>181</v>
      </c>
      <c r="E146" s="128"/>
      <c r="F146" s="128"/>
      <c r="G146" s="128"/>
      <c r="H146" s="124"/>
      <c r="I146" s="131"/>
      <c r="J146" s="131"/>
      <c r="K146" s="124"/>
      <c r="L146" s="124"/>
      <c r="M146" s="124"/>
      <c r="N146" s="124"/>
      <c r="O146" s="124"/>
      <c r="P146" s="124"/>
      <c r="Q146" s="132"/>
      <c r="R146" s="29"/>
    </row>
    <row r="147" spans="3:18" ht="14.25" x14ac:dyDescent="0.25">
      <c r="C147" s="60"/>
      <c r="D147" s="269"/>
      <c r="E147" s="128"/>
      <c r="F147" s="128"/>
      <c r="G147" s="128"/>
      <c r="H147" s="124"/>
      <c r="I147" s="131"/>
      <c r="J147" s="131"/>
      <c r="K147" s="124"/>
      <c r="L147" s="124"/>
      <c r="M147" s="124"/>
      <c r="N147" s="124"/>
      <c r="O147" s="124"/>
      <c r="P147" s="124"/>
      <c r="Q147" s="132"/>
      <c r="R147" s="29"/>
    </row>
    <row r="148" spans="3:18" ht="16.5" x14ac:dyDescent="0.3">
      <c r="C148" s="732" t="s">
        <v>347</v>
      </c>
      <c r="D148" s="733"/>
      <c r="E148" s="733"/>
      <c r="F148" s="733"/>
      <c r="G148" s="733"/>
      <c r="H148" s="733"/>
      <c r="I148" s="733"/>
      <c r="J148" s="733"/>
      <c r="K148" s="733"/>
      <c r="L148" s="733"/>
      <c r="M148" s="733"/>
      <c r="N148" s="733"/>
      <c r="O148" s="733"/>
      <c r="P148" s="733"/>
      <c r="Q148" s="734"/>
      <c r="R148" s="29"/>
    </row>
    <row r="149" spans="3:18" ht="14.25" x14ac:dyDescent="0.25">
      <c r="C149" s="60"/>
      <c r="D149" s="570"/>
      <c r="E149" s="128"/>
      <c r="F149" s="128"/>
      <c r="G149" s="128"/>
      <c r="H149" s="124"/>
      <c r="I149" s="131"/>
      <c r="J149" s="131"/>
      <c r="K149" s="124"/>
      <c r="L149" s="124"/>
      <c r="M149" s="124"/>
      <c r="N149" s="124"/>
      <c r="O149" s="124"/>
      <c r="P149" s="124"/>
      <c r="Q149" s="132"/>
      <c r="R149" s="29"/>
    </row>
    <row r="150" spans="3:18" ht="16.5" customHeight="1" x14ac:dyDescent="0.3">
      <c r="C150" s="60"/>
      <c r="D150" s="126" t="s">
        <v>66</v>
      </c>
      <c r="E150" s="129"/>
      <c r="F150" s="129"/>
      <c r="G150" s="129"/>
      <c r="H150" s="124"/>
      <c r="I150" s="124"/>
      <c r="J150" s="131"/>
      <c r="K150" s="124"/>
      <c r="L150" s="124"/>
      <c r="M150" s="124"/>
      <c r="N150" s="124"/>
      <c r="O150" s="124"/>
      <c r="P150" s="124"/>
      <c r="Q150" s="132"/>
      <c r="R150" s="29"/>
    </row>
    <row r="151" spans="3:18" ht="14.25" x14ac:dyDescent="0.25">
      <c r="C151" s="60"/>
      <c r="D151" s="131" t="s">
        <v>67</v>
      </c>
      <c r="E151" s="129"/>
      <c r="F151" s="129"/>
      <c r="G151" s="129"/>
      <c r="H151" s="124"/>
      <c r="I151" s="124"/>
      <c r="J151" s="131"/>
      <c r="K151" s="124"/>
      <c r="L151" s="124"/>
      <c r="M151" s="124"/>
      <c r="N151" s="124"/>
      <c r="O151" s="124"/>
      <c r="P151" s="124"/>
      <c r="Q151" s="132"/>
      <c r="R151" s="29"/>
    </row>
    <row r="152" spans="3:18" ht="12" customHeight="1" x14ac:dyDescent="0.25">
      <c r="C152" s="62"/>
      <c r="D152" s="131" t="s">
        <v>96</v>
      </c>
      <c r="E152" s="130"/>
      <c r="F152" s="130"/>
      <c r="G152" s="130"/>
      <c r="H152" s="17"/>
      <c r="I152" s="17"/>
      <c r="J152" s="131"/>
      <c r="K152" s="17"/>
      <c r="L152" s="17"/>
      <c r="M152" s="17"/>
      <c r="N152" s="17"/>
      <c r="O152" s="17"/>
      <c r="P152" s="17"/>
      <c r="Q152" s="133"/>
      <c r="R152" s="29"/>
    </row>
    <row r="153" spans="3:18" ht="14.25" x14ac:dyDescent="0.25">
      <c r="C153" s="62"/>
      <c r="D153" s="131"/>
      <c r="E153" s="17"/>
      <c r="F153" s="17"/>
      <c r="G153" s="17"/>
      <c r="H153" s="17"/>
      <c r="I153" s="17"/>
      <c r="J153" s="17"/>
      <c r="K153" s="17"/>
      <c r="L153" s="17"/>
      <c r="M153" s="17"/>
      <c r="N153" s="17"/>
      <c r="O153" s="17"/>
      <c r="P153" s="17"/>
      <c r="Q153" s="133"/>
    </row>
    <row r="154" spans="3:18" ht="16.5" x14ac:dyDescent="0.3">
      <c r="C154" s="694" t="s">
        <v>98</v>
      </c>
      <c r="D154" s="695"/>
      <c r="E154" s="695"/>
      <c r="F154" s="695"/>
      <c r="G154" s="695"/>
      <c r="H154" s="695"/>
      <c r="I154" s="695"/>
      <c r="J154" s="695"/>
      <c r="K154" s="695"/>
      <c r="L154" s="695"/>
      <c r="M154" s="695"/>
      <c r="N154" s="695"/>
      <c r="O154" s="695"/>
      <c r="P154" s="695"/>
      <c r="Q154" s="696"/>
    </row>
    <row r="155" spans="3:18" ht="5.0999999999999996" customHeight="1" x14ac:dyDescent="0.2">
      <c r="C155" s="630"/>
      <c r="D155" s="631"/>
      <c r="E155" s="631"/>
      <c r="F155" s="631"/>
      <c r="G155" s="631"/>
      <c r="H155" s="631"/>
      <c r="I155" s="631"/>
      <c r="J155" s="631"/>
      <c r="K155" s="631"/>
      <c r="L155" s="631"/>
      <c r="M155" s="631"/>
      <c r="N155" s="631"/>
      <c r="O155" s="631"/>
      <c r="P155" s="631"/>
      <c r="Q155" s="632"/>
    </row>
    <row r="156" spans="3:18" ht="13.5" thickBot="1" x14ac:dyDescent="0.25">
      <c r="C156" s="56"/>
      <c r="D156" s="141"/>
      <c r="E156" s="141"/>
      <c r="F156" s="141"/>
      <c r="G156" s="141"/>
      <c r="H156" s="141"/>
      <c r="I156" s="141"/>
      <c r="J156" s="141"/>
      <c r="K156" s="141"/>
      <c r="L156" s="141"/>
      <c r="M156" s="141"/>
      <c r="N156" s="141"/>
      <c r="O156" s="141"/>
      <c r="P156" s="141"/>
      <c r="Q156" s="58"/>
    </row>
    <row r="157" spans="3:18" ht="21.75" thickTop="1" thickBot="1" x14ac:dyDescent="0.25">
      <c r="C157" s="59"/>
      <c r="D157" s="54" t="s">
        <v>71</v>
      </c>
      <c r="E157" s="10"/>
      <c r="F157" s="10"/>
      <c r="G157" s="10"/>
      <c r="H157" s="10"/>
      <c r="I157" s="10"/>
      <c r="J157" s="10"/>
      <c r="K157" s="10"/>
      <c r="L157" s="10"/>
      <c r="M157" s="10"/>
      <c r="N157" s="10"/>
      <c r="O157" s="10"/>
      <c r="P157" s="10"/>
      <c r="Q157" s="15"/>
    </row>
    <row r="158" spans="3:18" ht="13.5" thickTop="1" x14ac:dyDescent="0.2">
      <c r="C158" s="59"/>
      <c r="D158" s="10"/>
      <c r="E158" s="10"/>
      <c r="F158" s="10"/>
      <c r="G158" s="10"/>
      <c r="H158" s="10"/>
      <c r="I158" s="10"/>
      <c r="J158" s="10"/>
      <c r="K158" s="10"/>
      <c r="L158" s="10"/>
      <c r="M158" s="10"/>
      <c r="N158" s="10"/>
      <c r="O158" s="10"/>
      <c r="P158" s="10"/>
      <c r="Q158" s="15"/>
    </row>
    <row r="159" spans="3:18" x14ac:dyDescent="0.2">
      <c r="C159" s="59"/>
      <c r="D159" s="10"/>
      <c r="E159" s="10"/>
      <c r="F159" s="10"/>
      <c r="G159" s="10"/>
      <c r="H159" s="10"/>
      <c r="I159" s="10"/>
      <c r="J159" s="10"/>
      <c r="K159" s="10"/>
      <c r="L159" s="10"/>
      <c r="M159" s="10"/>
      <c r="N159" s="10"/>
      <c r="O159" s="10"/>
      <c r="P159" s="10"/>
      <c r="Q159" s="15"/>
    </row>
    <row r="160" spans="3:18" x14ac:dyDescent="0.2">
      <c r="C160" s="59"/>
      <c r="D160" s="10"/>
      <c r="E160" s="10"/>
      <c r="F160" s="10"/>
      <c r="G160" s="10"/>
      <c r="H160" s="10"/>
      <c r="I160" s="10"/>
      <c r="J160" s="10"/>
      <c r="K160" s="10"/>
      <c r="L160" s="10"/>
      <c r="M160" s="10"/>
      <c r="N160" s="10"/>
      <c r="O160" s="10"/>
      <c r="P160" s="10"/>
      <c r="Q160" s="15"/>
    </row>
    <row r="161" spans="3:17" x14ac:dyDescent="0.2">
      <c r="C161" s="59"/>
      <c r="D161" s="10"/>
      <c r="E161" s="10"/>
      <c r="F161" s="10"/>
      <c r="G161" s="10"/>
      <c r="H161" s="10"/>
      <c r="I161" s="10"/>
      <c r="J161" s="10"/>
      <c r="K161" s="10"/>
      <c r="L161" s="10"/>
      <c r="M161" s="10"/>
      <c r="N161" s="10"/>
      <c r="O161" s="10"/>
      <c r="P161" s="10"/>
      <c r="Q161" s="15"/>
    </row>
    <row r="162" spans="3:17" ht="8.25" customHeight="1" x14ac:dyDescent="0.2">
      <c r="C162" s="59"/>
      <c r="D162" s="10"/>
      <c r="E162" s="10"/>
      <c r="F162" s="10"/>
      <c r="G162" s="10"/>
      <c r="H162" s="10"/>
      <c r="I162" s="10"/>
      <c r="J162" s="10"/>
      <c r="K162" s="10"/>
      <c r="L162" s="10"/>
      <c r="M162" s="10"/>
      <c r="N162" s="10"/>
      <c r="O162" s="10"/>
      <c r="P162" s="10"/>
      <c r="Q162" s="15"/>
    </row>
    <row r="163" spans="3:17" ht="7.5" customHeight="1" x14ac:dyDescent="0.2">
      <c r="C163" s="59"/>
      <c r="D163" s="10"/>
      <c r="E163" s="10"/>
      <c r="F163" s="10"/>
      <c r="G163" s="10"/>
      <c r="H163" s="10"/>
      <c r="I163" s="10"/>
      <c r="J163" s="10"/>
      <c r="K163" s="10"/>
      <c r="L163" s="10"/>
      <c r="M163" s="10"/>
      <c r="N163" s="10"/>
      <c r="O163" s="10"/>
      <c r="P163" s="10"/>
      <c r="Q163" s="15"/>
    </row>
    <row r="164" spans="3:17" ht="10.5" customHeight="1" x14ac:dyDescent="0.2">
      <c r="C164" s="59"/>
      <c r="D164" s="10"/>
      <c r="E164" s="10"/>
      <c r="F164" s="10"/>
      <c r="G164" s="10"/>
      <c r="H164" s="10"/>
      <c r="I164" s="10"/>
      <c r="J164" s="10"/>
      <c r="K164" s="10"/>
      <c r="L164" s="10"/>
      <c r="M164" s="10"/>
      <c r="N164" s="10"/>
      <c r="O164" s="10"/>
      <c r="P164" s="10"/>
      <c r="Q164" s="15"/>
    </row>
    <row r="165" spans="3:17" x14ac:dyDescent="0.2">
      <c r="C165" s="59"/>
      <c r="D165" s="10"/>
      <c r="E165" s="10"/>
      <c r="F165" s="10"/>
      <c r="G165" s="10"/>
      <c r="H165" s="10"/>
      <c r="I165" s="10"/>
      <c r="J165" s="10"/>
      <c r="K165" s="10"/>
      <c r="L165" s="10"/>
      <c r="M165" s="10"/>
      <c r="N165" s="10"/>
      <c r="O165" s="10"/>
      <c r="P165" s="10"/>
      <c r="Q165" s="15"/>
    </row>
    <row r="166" spans="3:17" ht="17.25" x14ac:dyDescent="0.3">
      <c r="C166" s="59"/>
      <c r="D166" s="142"/>
      <c r="E166" s="142"/>
      <c r="F166" s="142"/>
      <c r="G166" s="142"/>
      <c r="H166" s="142"/>
      <c r="I166" s="142"/>
      <c r="J166" s="142"/>
      <c r="K166" s="142"/>
      <c r="L166" s="142"/>
      <c r="M166" s="142"/>
      <c r="N166" s="142"/>
      <c r="O166" s="142"/>
      <c r="P166" s="142"/>
      <c r="Q166" s="15"/>
    </row>
    <row r="167" spans="3:17" ht="20.25" x14ac:dyDescent="0.2">
      <c r="C167" s="697" t="s">
        <v>114</v>
      </c>
      <c r="D167" s="681"/>
      <c r="E167" s="681"/>
      <c r="F167" s="681"/>
      <c r="G167" s="681"/>
      <c r="H167" s="681"/>
      <c r="I167" s="681"/>
      <c r="J167" s="681"/>
      <c r="K167" s="681"/>
      <c r="L167" s="681"/>
      <c r="M167" s="681"/>
      <c r="N167" s="681"/>
      <c r="O167" s="681"/>
      <c r="P167" s="681"/>
      <c r="Q167" s="698"/>
    </row>
    <row r="168" spans="3:17" x14ac:dyDescent="0.2">
      <c r="C168" s="59"/>
      <c r="D168" s="10"/>
      <c r="E168" s="10"/>
      <c r="F168" s="10"/>
      <c r="G168" s="10"/>
      <c r="H168" s="10"/>
      <c r="I168" s="10"/>
      <c r="J168" s="10"/>
      <c r="K168" s="10"/>
      <c r="L168" s="10"/>
      <c r="M168" s="10"/>
      <c r="N168" s="10"/>
      <c r="O168" s="10"/>
      <c r="P168" s="10"/>
      <c r="Q168" s="15"/>
    </row>
    <row r="169" spans="3:17" x14ac:dyDescent="0.2">
      <c r="C169" s="143"/>
      <c r="D169" s="65"/>
      <c r="E169" s="65"/>
      <c r="F169" s="65"/>
      <c r="G169" s="65"/>
      <c r="H169" s="65"/>
      <c r="I169" s="65"/>
      <c r="J169" s="65"/>
      <c r="K169" s="65"/>
      <c r="L169" s="65"/>
      <c r="M169" s="65"/>
      <c r="N169" s="65"/>
      <c r="O169" s="65"/>
      <c r="P169" s="65"/>
      <c r="Q169" s="144"/>
    </row>
    <row r="185" spans="12:12" hidden="1" x14ac:dyDescent="0.2">
      <c r="L185" s="615">
        <f ca="1">TODAY()</f>
        <v>42974</v>
      </c>
    </row>
  </sheetData>
  <sheetProtection password="CF58" sheet="1" scenarios="1" formatRows="0"/>
  <mergeCells count="13">
    <mergeCell ref="D79:G79"/>
    <mergeCell ref="D2:L2"/>
    <mergeCell ref="C167:Q167"/>
    <mergeCell ref="D29:G29"/>
    <mergeCell ref="D6:G6"/>
    <mergeCell ref="D52:G52"/>
    <mergeCell ref="D75:G75"/>
    <mergeCell ref="D77:G77"/>
    <mergeCell ref="D78:G78"/>
    <mergeCell ref="F80:G80"/>
    <mergeCell ref="F81:G81"/>
    <mergeCell ref="C154:Q154"/>
    <mergeCell ref="C148:Q148"/>
  </mergeCells>
  <dataValidations count="1">
    <dataValidation type="list" allowBlank="1" showInputMessage="1" showErrorMessage="1" sqref="J4">
      <formula1>month</formula1>
    </dataValidation>
  </dataValidations>
  <pageMargins left="0.70866141732283472" right="0.70866141732283472" top="0.74803149606299213" bottom="0.74803149606299213" header="0.31496062992125984" footer="0.31496062992125984"/>
  <pageSetup paperSize="9" scale="72"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pageSetUpPr fitToPage="1"/>
  </sheetPr>
  <dimension ref="B1:W145"/>
  <sheetViews>
    <sheetView showGridLines="0" showRowColHeaders="0" zoomScaleNormal="100" workbookViewId="0">
      <pane xSplit="7" ySplit="2" topLeftCell="H3" activePane="bottomRight" state="frozen"/>
      <selection pane="topRight" activeCell="H1" sqref="H1"/>
      <selection pane="bottomLeft" activeCell="A3" sqref="A3"/>
      <selection pane="bottomRight" activeCell="A3" sqref="A3:A65"/>
    </sheetView>
  </sheetViews>
  <sheetFormatPr baseColWidth="10" defaultRowHeight="12.75" x14ac:dyDescent="0.2"/>
  <cols>
    <col min="1" max="1" width="0" hidden="1" customWidth="1"/>
    <col min="2" max="2" width="1.42578125" style="8" customWidth="1"/>
    <col min="3" max="3" width="1.28515625" customWidth="1"/>
    <col min="4" max="4" width="18.5703125" customWidth="1"/>
    <col min="5" max="7" width="13" customWidth="1"/>
    <col min="8" max="8" width="0.85546875" customWidth="1"/>
    <col min="9" max="11" width="13" customWidth="1"/>
    <col min="12" max="16" width="10.85546875" customWidth="1"/>
    <col min="17" max="17" width="2.42578125" customWidth="1"/>
    <col min="18" max="22" width="11.42578125" style="8"/>
  </cols>
  <sheetData>
    <row r="1" spans="2:23" s="8" customFormat="1" ht="5.0999999999999996" customHeight="1" thickBot="1" x14ac:dyDescent="0.25">
      <c r="B1" s="7"/>
      <c r="C1" s="7"/>
      <c r="D1" s="7"/>
      <c r="E1" s="7"/>
      <c r="F1" s="7"/>
      <c r="G1" s="7"/>
      <c r="H1" s="7"/>
      <c r="I1" s="7"/>
      <c r="J1" s="7"/>
      <c r="K1" s="7"/>
      <c r="L1" s="7"/>
      <c r="M1" s="7"/>
      <c r="N1" s="7"/>
      <c r="O1" s="7"/>
      <c r="P1" s="7"/>
      <c r="Q1" s="7"/>
      <c r="R1" s="7"/>
      <c r="S1" s="7"/>
      <c r="T1" s="7"/>
      <c r="U1" s="7"/>
    </row>
    <row r="2" spans="2:23" ht="24.75" customHeight="1" thickTop="1" thickBot="1" x14ac:dyDescent="0.3">
      <c r="B2" s="7"/>
      <c r="C2" s="1"/>
      <c r="D2" s="669" t="s">
        <v>276</v>
      </c>
      <c r="E2" s="669"/>
      <c r="F2" s="669"/>
      <c r="G2" s="669"/>
      <c r="H2" s="669"/>
      <c r="I2" s="669"/>
      <c r="J2" s="669"/>
      <c r="K2" s="669"/>
      <c r="L2" s="669"/>
      <c r="M2" s="67"/>
      <c r="N2" s="71"/>
      <c r="O2" s="342"/>
      <c r="P2" s="343"/>
      <c r="Q2" s="469"/>
      <c r="R2" s="12"/>
      <c r="S2" s="7"/>
      <c r="T2" s="7"/>
      <c r="U2" s="7"/>
    </row>
    <row r="3" spans="2:23" s="8" customFormat="1" ht="6.75" customHeight="1" thickTop="1" thickBot="1" x14ac:dyDescent="0.3">
      <c r="B3" s="7"/>
      <c r="C3" s="348"/>
      <c r="D3" s="99"/>
      <c r="E3" s="99"/>
      <c r="F3" s="99"/>
      <c r="G3" s="99"/>
      <c r="H3" s="99"/>
      <c r="I3" s="99"/>
      <c r="J3" s="99"/>
      <c r="K3" s="99"/>
      <c r="L3" s="99"/>
      <c r="M3" s="99"/>
      <c r="N3" s="99"/>
      <c r="O3" s="382"/>
      <c r="P3" s="382"/>
      <c r="Q3" s="102"/>
      <c r="R3" s="12"/>
      <c r="S3" s="7"/>
      <c r="T3" s="7"/>
      <c r="U3" s="7"/>
      <c r="W3"/>
    </row>
    <row r="4" spans="2:23" s="8" customFormat="1" ht="21.75" customHeight="1" thickTop="1" thickBot="1" x14ac:dyDescent="0.35">
      <c r="B4" s="7"/>
      <c r="C4" s="59"/>
      <c r="D4" s="737" t="s">
        <v>192</v>
      </c>
      <c r="E4" s="738"/>
      <c r="F4" s="738"/>
      <c r="G4" s="739"/>
      <c r="H4" s="17"/>
      <c r="I4" s="17"/>
      <c r="J4" s="17"/>
      <c r="K4" s="17"/>
      <c r="L4" s="17"/>
      <c r="M4" s="17"/>
      <c r="N4" s="17"/>
      <c r="O4" s="17"/>
      <c r="P4" s="17"/>
      <c r="Q4" s="102"/>
      <c r="R4" s="12"/>
      <c r="S4" s="7"/>
      <c r="T4" s="7"/>
      <c r="U4" s="7"/>
      <c r="W4"/>
    </row>
    <row r="5" spans="2:23" s="8" customFormat="1" ht="6.75" customHeight="1" thickTop="1" thickBot="1" x14ac:dyDescent="0.3">
      <c r="B5" s="7"/>
      <c r="C5" s="59"/>
      <c r="D5" s="17"/>
      <c r="E5" s="17"/>
      <c r="F5" s="17"/>
      <c r="G5" s="17"/>
      <c r="H5" s="17"/>
      <c r="I5" s="17"/>
      <c r="J5" s="17"/>
      <c r="K5" s="17"/>
      <c r="L5" s="17"/>
      <c r="M5" s="17"/>
      <c r="N5" s="17"/>
      <c r="O5" s="17"/>
      <c r="P5" s="17"/>
      <c r="Q5" s="102"/>
      <c r="R5" s="12"/>
      <c r="S5" s="7"/>
      <c r="T5" s="7"/>
      <c r="U5" s="7"/>
      <c r="W5"/>
    </row>
    <row r="6" spans="2:23" s="8" customFormat="1" ht="15" customHeight="1" thickTop="1" thickBot="1" x14ac:dyDescent="0.3">
      <c r="B6" s="7"/>
      <c r="C6" s="59"/>
      <c r="D6" s="305" t="s">
        <v>167</v>
      </c>
      <c r="E6" s="306" t="s">
        <v>158</v>
      </c>
      <c r="F6" s="306" t="s">
        <v>152</v>
      </c>
      <c r="G6" s="349" t="s">
        <v>153</v>
      </c>
      <c r="H6" s="104"/>
      <c r="I6" s="350" t="s">
        <v>0</v>
      </c>
      <c r="J6" s="351" t="s">
        <v>182</v>
      </c>
      <c r="K6" s="351" t="s">
        <v>183</v>
      </c>
      <c r="L6" s="351" t="s">
        <v>184</v>
      </c>
      <c r="M6" s="351" t="s">
        <v>185</v>
      </c>
      <c r="N6" s="351" t="s">
        <v>186</v>
      </c>
      <c r="O6" s="351" t="s">
        <v>187</v>
      </c>
      <c r="P6" s="352" t="s">
        <v>188</v>
      </c>
      <c r="Q6" s="102"/>
      <c r="R6" s="12"/>
      <c r="S6" s="7"/>
      <c r="T6" s="7"/>
      <c r="U6" s="7"/>
      <c r="W6"/>
    </row>
    <row r="7" spans="2:23" s="8" customFormat="1" ht="5.0999999999999996" customHeight="1" thickTop="1" thickBot="1" x14ac:dyDescent="0.3">
      <c r="B7" s="7"/>
      <c r="C7" s="59"/>
      <c r="D7" s="17"/>
      <c r="E7" s="17"/>
      <c r="F7" s="17"/>
      <c r="G7" s="17"/>
      <c r="H7" s="17"/>
      <c r="I7" s="17"/>
      <c r="J7" s="17"/>
      <c r="K7" s="17"/>
      <c r="L7" s="17"/>
      <c r="M7" s="17"/>
      <c r="N7" s="17"/>
      <c r="O7" s="17"/>
      <c r="P7" s="17"/>
      <c r="Q7" s="102"/>
      <c r="R7" s="12"/>
      <c r="S7" s="7"/>
      <c r="T7" s="7"/>
      <c r="U7" s="7"/>
    </row>
    <row r="8" spans="2:23" s="8" customFormat="1" ht="18" customHeight="1" thickTop="1" thickBot="1" x14ac:dyDescent="0.35">
      <c r="B8" s="7"/>
      <c r="C8" s="59"/>
      <c r="D8" s="713" t="s">
        <v>218</v>
      </c>
      <c r="E8" s="714"/>
      <c r="F8" s="714"/>
      <c r="G8" s="715"/>
      <c r="H8" s="310"/>
      <c r="I8" s="309">
        <f t="shared" ref="I8:P8" si="0">SUM(I9:I28)</f>
        <v>0</v>
      </c>
      <c r="J8" s="309">
        <f t="shared" si="0"/>
        <v>0</v>
      </c>
      <c r="K8" s="309">
        <f t="shared" si="0"/>
        <v>0</v>
      </c>
      <c r="L8" s="309">
        <f t="shared" si="0"/>
        <v>0</v>
      </c>
      <c r="M8" s="309">
        <f t="shared" si="0"/>
        <v>0</v>
      </c>
      <c r="N8" s="309">
        <f t="shared" si="0"/>
        <v>0</v>
      </c>
      <c r="O8" s="309">
        <f t="shared" si="0"/>
        <v>0</v>
      </c>
      <c r="P8" s="107">
        <f t="shared" si="0"/>
        <v>0</v>
      </c>
      <c r="Q8" s="102"/>
      <c r="R8" s="12"/>
      <c r="S8" s="7"/>
      <c r="T8" s="7"/>
      <c r="U8" s="7"/>
    </row>
    <row r="9" spans="2:23" s="247" customFormat="1" ht="14.1" customHeight="1" thickTop="1" x14ac:dyDescent="0.2">
      <c r="B9" s="248"/>
      <c r="C9" s="249"/>
      <c r="D9" s="633"/>
      <c r="E9" s="643"/>
      <c r="F9" s="644"/>
      <c r="G9" s="353">
        <f>E9-F9</f>
        <v>0</v>
      </c>
      <c r="H9" s="307"/>
      <c r="I9" s="252">
        <f t="shared" ref="I9:I28" si="1">SUM(J9:P9)</f>
        <v>0</v>
      </c>
      <c r="J9" s="255"/>
      <c r="K9" s="256"/>
      <c r="L9" s="256"/>
      <c r="M9" s="256"/>
      <c r="N9" s="256"/>
      <c r="O9" s="256"/>
      <c r="P9" s="257"/>
      <c r="Q9" s="250"/>
      <c r="R9" s="251"/>
      <c r="T9" s="248"/>
      <c r="U9" s="248"/>
    </row>
    <row r="10" spans="2:23" s="247" customFormat="1" ht="14.1" customHeight="1" x14ac:dyDescent="0.2">
      <c r="B10" s="248"/>
      <c r="C10" s="249"/>
      <c r="D10" s="636"/>
      <c r="E10" s="645"/>
      <c r="F10" s="646"/>
      <c r="G10" s="354">
        <f t="shared" ref="G10:G28" si="2">E10-F10</f>
        <v>0</v>
      </c>
      <c r="H10" s="307"/>
      <c r="I10" s="253">
        <f t="shared" si="1"/>
        <v>0</v>
      </c>
      <c r="J10" s="258"/>
      <c r="K10" s="259"/>
      <c r="L10" s="259"/>
      <c r="M10" s="259"/>
      <c r="N10" s="259"/>
      <c r="O10" s="259"/>
      <c r="P10" s="260"/>
      <c r="Q10" s="250"/>
      <c r="R10" s="338"/>
      <c r="T10" s="248"/>
      <c r="U10" s="248"/>
    </row>
    <row r="11" spans="2:23" s="247" customFormat="1" ht="14.1" customHeight="1" x14ac:dyDescent="0.2">
      <c r="B11" s="248"/>
      <c r="C11" s="249"/>
      <c r="D11" s="636"/>
      <c r="E11" s="645"/>
      <c r="F11" s="646"/>
      <c r="G11" s="354">
        <f t="shared" si="2"/>
        <v>0</v>
      </c>
      <c r="H11" s="307"/>
      <c r="I11" s="253">
        <f t="shared" si="1"/>
        <v>0</v>
      </c>
      <c r="J11" s="258"/>
      <c r="K11" s="259"/>
      <c r="L11" s="259"/>
      <c r="M11" s="259"/>
      <c r="N11" s="259"/>
      <c r="O11" s="259"/>
      <c r="P11" s="260"/>
      <c r="Q11" s="250"/>
      <c r="R11" s="338"/>
      <c r="T11" s="248"/>
      <c r="U11" s="248"/>
    </row>
    <row r="12" spans="2:23" s="247" customFormat="1" ht="14.1" customHeight="1" x14ac:dyDescent="0.2">
      <c r="B12" s="614" t="s">
        <v>287</v>
      </c>
      <c r="C12" s="468"/>
      <c r="D12" s="636"/>
      <c r="E12" s="645"/>
      <c r="F12" s="646"/>
      <c r="G12" s="354">
        <f t="shared" si="2"/>
        <v>0</v>
      </c>
      <c r="H12" s="307"/>
      <c r="I12" s="253">
        <f t="shared" si="1"/>
        <v>0</v>
      </c>
      <c r="J12" s="258"/>
      <c r="K12" s="259"/>
      <c r="L12" s="259"/>
      <c r="M12" s="259"/>
      <c r="N12" s="259"/>
      <c r="O12" s="259"/>
      <c r="P12" s="260"/>
      <c r="Q12" s="250"/>
      <c r="R12" s="338"/>
      <c r="T12" s="248"/>
      <c r="U12" s="248"/>
    </row>
    <row r="13" spans="2:23" s="247" customFormat="1" ht="14.1" hidden="1" customHeight="1" x14ac:dyDescent="0.2">
      <c r="B13" s="248"/>
      <c r="C13" s="249"/>
      <c r="D13" s="636"/>
      <c r="E13" s="645"/>
      <c r="F13" s="646"/>
      <c r="G13" s="354">
        <f t="shared" si="2"/>
        <v>0</v>
      </c>
      <c r="H13" s="307"/>
      <c r="I13" s="253">
        <f t="shared" si="1"/>
        <v>0</v>
      </c>
      <c r="J13" s="258"/>
      <c r="K13" s="259"/>
      <c r="L13" s="259"/>
      <c r="M13" s="259"/>
      <c r="N13" s="259"/>
      <c r="O13" s="259"/>
      <c r="P13" s="260"/>
      <c r="Q13" s="250"/>
      <c r="R13" s="338"/>
      <c r="T13" s="248"/>
      <c r="U13" s="248"/>
    </row>
    <row r="14" spans="2:23" s="247" customFormat="1" ht="14.1" hidden="1" customHeight="1" x14ac:dyDescent="0.2">
      <c r="B14" s="248"/>
      <c r="C14" s="249"/>
      <c r="D14" s="636"/>
      <c r="E14" s="645"/>
      <c r="F14" s="646"/>
      <c r="G14" s="354">
        <f t="shared" si="2"/>
        <v>0</v>
      </c>
      <c r="H14" s="307"/>
      <c r="I14" s="253">
        <f t="shared" si="1"/>
        <v>0</v>
      </c>
      <c r="J14" s="258"/>
      <c r="K14" s="259"/>
      <c r="L14" s="259"/>
      <c r="M14" s="259"/>
      <c r="N14" s="259"/>
      <c r="O14" s="259"/>
      <c r="P14" s="260"/>
      <c r="Q14" s="250"/>
      <c r="R14" s="338"/>
      <c r="T14" s="248"/>
      <c r="U14" s="248"/>
    </row>
    <row r="15" spans="2:23" s="247" customFormat="1" ht="14.1" hidden="1" customHeight="1" x14ac:dyDescent="0.2">
      <c r="B15" s="248"/>
      <c r="C15" s="249"/>
      <c r="D15" s="636"/>
      <c r="E15" s="645"/>
      <c r="F15" s="646"/>
      <c r="G15" s="354">
        <f t="shared" si="2"/>
        <v>0</v>
      </c>
      <c r="H15" s="307"/>
      <c r="I15" s="253">
        <f t="shared" si="1"/>
        <v>0</v>
      </c>
      <c r="J15" s="258"/>
      <c r="K15" s="259"/>
      <c r="L15" s="259"/>
      <c r="M15" s="259"/>
      <c r="N15" s="259"/>
      <c r="O15" s="259"/>
      <c r="P15" s="260"/>
      <c r="Q15" s="250"/>
      <c r="R15" s="338"/>
      <c r="T15" s="248"/>
      <c r="U15" s="248"/>
    </row>
    <row r="16" spans="2:23" s="247" customFormat="1" ht="14.1" hidden="1" customHeight="1" x14ac:dyDescent="0.2">
      <c r="B16" s="248"/>
      <c r="C16" s="249"/>
      <c r="D16" s="636"/>
      <c r="E16" s="645"/>
      <c r="F16" s="646"/>
      <c r="G16" s="354">
        <f t="shared" si="2"/>
        <v>0</v>
      </c>
      <c r="H16" s="307"/>
      <c r="I16" s="253">
        <f t="shared" si="1"/>
        <v>0</v>
      </c>
      <c r="J16" s="258"/>
      <c r="K16" s="259"/>
      <c r="L16" s="259"/>
      <c r="M16" s="259"/>
      <c r="N16" s="259"/>
      <c r="O16" s="259"/>
      <c r="P16" s="260"/>
      <c r="Q16" s="250"/>
      <c r="R16" s="338"/>
      <c r="T16" s="248"/>
      <c r="U16" s="248"/>
    </row>
    <row r="17" spans="2:21" s="247" customFormat="1" ht="14.1" hidden="1" customHeight="1" x14ac:dyDescent="0.2">
      <c r="B17" s="248"/>
      <c r="C17" s="249"/>
      <c r="D17" s="636"/>
      <c r="E17" s="645"/>
      <c r="F17" s="646"/>
      <c r="G17" s="354">
        <f t="shared" si="2"/>
        <v>0</v>
      </c>
      <c r="H17" s="307"/>
      <c r="I17" s="253">
        <f t="shared" si="1"/>
        <v>0</v>
      </c>
      <c r="J17" s="258"/>
      <c r="K17" s="259"/>
      <c r="L17" s="259"/>
      <c r="M17" s="259"/>
      <c r="N17" s="259"/>
      <c r="O17" s="259"/>
      <c r="P17" s="260"/>
      <c r="Q17" s="250"/>
      <c r="R17" s="338"/>
      <c r="T17" s="248"/>
      <c r="U17" s="248"/>
    </row>
    <row r="18" spans="2:21" s="247" customFormat="1" ht="14.1" hidden="1" customHeight="1" x14ac:dyDescent="0.2">
      <c r="B18" s="248"/>
      <c r="C18" s="249"/>
      <c r="D18" s="636"/>
      <c r="E18" s="645"/>
      <c r="F18" s="646"/>
      <c r="G18" s="354">
        <f t="shared" si="2"/>
        <v>0</v>
      </c>
      <c r="H18" s="307"/>
      <c r="I18" s="253">
        <f t="shared" si="1"/>
        <v>0</v>
      </c>
      <c r="J18" s="258"/>
      <c r="K18" s="259"/>
      <c r="L18" s="259"/>
      <c r="M18" s="259"/>
      <c r="N18" s="259"/>
      <c r="O18" s="259"/>
      <c r="P18" s="260"/>
      <c r="Q18" s="250"/>
      <c r="R18" s="338"/>
      <c r="T18" s="248"/>
      <c r="U18" s="248"/>
    </row>
    <row r="19" spans="2:21" s="247" customFormat="1" ht="14.1" hidden="1" customHeight="1" x14ac:dyDescent="0.2">
      <c r="B19" s="248"/>
      <c r="C19" s="249"/>
      <c r="D19" s="636"/>
      <c r="E19" s="645"/>
      <c r="F19" s="646"/>
      <c r="G19" s="354">
        <f t="shared" si="2"/>
        <v>0</v>
      </c>
      <c r="H19" s="307"/>
      <c r="I19" s="253">
        <f t="shared" si="1"/>
        <v>0</v>
      </c>
      <c r="J19" s="258"/>
      <c r="K19" s="259"/>
      <c r="L19" s="259"/>
      <c r="M19" s="259"/>
      <c r="N19" s="259"/>
      <c r="O19" s="259"/>
      <c r="P19" s="260"/>
      <c r="Q19" s="250"/>
      <c r="R19" s="338"/>
      <c r="T19" s="248"/>
      <c r="U19" s="248"/>
    </row>
    <row r="20" spans="2:21" s="247" customFormat="1" ht="14.1" hidden="1" customHeight="1" x14ac:dyDescent="0.2">
      <c r="B20" s="248"/>
      <c r="C20" s="249"/>
      <c r="D20" s="636"/>
      <c r="E20" s="645"/>
      <c r="F20" s="646"/>
      <c r="G20" s="354">
        <f t="shared" si="2"/>
        <v>0</v>
      </c>
      <c r="H20" s="307"/>
      <c r="I20" s="253">
        <f t="shared" si="1"/>
        <v>0</v>
      </c>
      <c r="J20" s="258"/>
      <c r="K20" s="259"/>
      <c r="L20" s="259"/>
      <c r="M20" s="259"/>
      <c r="N20" s="259"/>
      <c r="O20" s="259"/>
      <c r="P20" s="260"/>
      <c r="Q20" s="250"/>
      <c r="R20" s="338"/>
      <c r="T20" s="248"/>
      <c r="U20" s="248"/>
    </row>
    <row r="21" spans="2:21" s="247" customFormat="1" ht="14.1" hidden="1" customHeight="1" x14ac:dyDescent="0.2">
      <c r="B21" s="248"/>
      <c r="C21" s="249"/>
      <c r="D21" s="636"/>
      <c r="E21" s="645"/>
      <c r="F21" s="646"/>
      <c r="G21" s="354">
        <f t="shared" si="2"/>
        <v>0</v>
      </c>
      <c r="H21" s="307"/>
      <c r="I21" s="253">
        <f t="shared" si="1"/>
        <v>0</v>
      </c>
      <c r="J21" s="258"/>
      <c r="K21" s="259"/>
      <c r="L21" s="259"/>
      <c r="M21" s="259"/>
      <c r="N21" s="259"/>
      <c r="O21" s="259"/>
      <c r="P21" s="260"/>
      <c r="Q21" s="250"/>
      <c r="R21" s="338"/>
      <c r="S21" s="248"/>
      <c r="T21" s="248"/>
      <c r="U21" s="248"/>
    </row>
    <row r="22" spans="2:21" s="247" customFormat="1" ht="14.1" hidden="1" customHeight="1" x14ac:dyDescent="0.2">
      <c r="B22" s="248"/>
      <c r="C22" s="249"/>
      <c r="D22" s="636"/>
      <c r="E22" s="645"/>
      <c r="F22" s="646"/>
      <c r="G22" s="354">
        <f t="shared" si="2"/>
        <v>0</v>
      </c>
      <c r="H22" s="307"/>
      <c r="I22" s="253">
        <f t="shared" si="1"/>
        <v>0</v>
      </c>
      <c r="J22" s="258"/>
      <c r="K22" s="259"/>
      <c r="L22" s="259"/>
      <c r="M22" s="259"/>
      <c r="N22" s="259"/>
      <c r="O22" s="259"/>
      <c r="P22" s="260"/>
      <c r="Q22" s="250"/>
      <c r="R22" s="338"/>
      <c r="S22" s="248"/>
      <c r="T22" s="248"/>
      <c r="U22" s="248"/>
    </row>
    <row r="23" spans="2:21" s="247" customFormat="1" ht="14.25" hidden="1" x14ac:dyDescent="0.2">
      <c r="B23" s="248"/>
      <c r="C23" s="249"/>
      <c r="D23" s="636"/>
      <c r="E23" s="645"/>
      <c r="F23" s="646"/>
      <c r="G23" s="354">
        <f t="shared" si="2"/>
        <v>0</v>
      </c>
      <c r="H23" s="307"/>
      <c r="I23" s="253">
        <f t="shared" si="1"/>
        <v>0</v>
      </c>
      <c r="J23" s="258"/>
      <c r="K23" s="259"/>
      <c r="L23" s="259"/>
      <c r="M23" s="259"/>
      <c r="N23" s="259"/>
      <c r="O23" s="259"/>
      <c r="P23" s="260"/>
      <c r="Q23" s="250"/>
      <c r="R23" s="338"/>
      <c r="S23" s="248"/>
      <c r="T23" s="248"/>
      <c r="U23" s="248"/>
    </row>
    <row r="24" spans="2:21" s="247" customFormat="1" ht="14.25" hidden="1" x14ac:dyDescent="0.2">
      <c r="B24" s="248"/>
      <c r="C24" s="249"/>
      <c r="D24" s="636"/>
      <c r="E24" s="645"/>
      <c r="F24" s="646"/>
      <c r="G24" s="354">
        <f t="shared" si="2"/>
        <v>0</v>
      </c>
      <c r="H24" s="307"/>
      <c r="I24" s="253">
        <f t="shared" si="1"/>
        <v>0</v>
      </c>
      <c r="J24" s="258"/>
      <c r="K24" s="259"/>
      <c r="L24" s="259"/>
      <c r="M24" s="259"/>
      <c r="N24" s="259"/>
      <c r="O24" s="259"/>
      <c r="P24" s="260"/>
      <c r="Q24" s="250"/>
      <c r="R24" s="338"/>
      <c r="S24" s="248"/>
      <c r="T24" s="248"/>
      <c r="U24" s="248"/>
    </row>
    <row r="25" spans="2:21" s="247" customFormat="1" ht="14.25" hidden="1" x14ac:dyDescent="0.2">
      <c r="B25" s="248"/>
      <c r="C25" s="249"/>
      <c r="D25" s="636"/>
      <c r="E25" s="645"/>
      <c r="F25" s="646"/>
      <c r="G25" s="354">
        <f t="shared" si="2"/>
        <v>0</v>
      </c>
      <c r="H25" s="307"/>
      <c r="I25" s="253">
        <f t="shared" si="1"/>
        <v>0</v>
      </c>
      <c r="J25" s="258"/>
      <c r="K25" s="259"/>
      <c r="L25" s="259"/>
      <c r="M25" s="259"/>
      <c r="N25" s="259"/>
      <c r="O25" s="259"/>
      <c r="P25" s="260"/>
      <c r="Q25" s="250"/>
      <c r="R25" s="338"/>
      <c r="S25" s="248"/>
      <c r="T25" s="248"/>
      <c r="U25" s="248"/>
    </row>
    <row r="26" spans="2:21" s="247" customFormat="1" ht="14.25" hidden="1" x14ac:dyDescent="0.2">
      <c r="B26" s="248"/>
      <c r="C26" s="249"/>
      <c r="D26" s="636"/>
      <c r="E26" s="645"/>
      <c r="F26" s="646"/>
      <c r="G26" s="354">
        <f t="shared" si="2"/>
        <v>0</v>
      </c>
      <c r="H26" s="307"/>
      <c r="I26" s="253">
        <f t="shared" si="1"/>
        <v>0</v>
      </c>
      <c r="J26" s="258"/>
      <c r="K26" s="259"/>
      <c r="L26" s="259"/>
      <c r="M26" s="259"/>
      <c r="N26" s="259"/>
      <c r="O26" s="259"/>
      <c r="P26" s="260"/>
      <c r="Q26" s="250"/>
      <c r="R26" s="338"/>
      <c r="S26" s="248"/>
      <c r="T26" s="248"/>
      <c r="U26" s="248"/>
    </row>
    <row r="27" spans="2:21" s="247" customFormat="1" ht="14.25" hidden="1" x14ac:dyDescent="0.2">
      <c r="B27" s="248"/>
      <c r="C27" s="249"/>
      <c r="D27" s="636"/>
      <c r="E27" s="645"/>
      <c r="F27" s="646"/>
      <c r="G27" s="354">
        <f t="shared" si="2"/>
        <v>0</v>
      </c>
      <c r="H27" s="307"/>
      <c r="I27" s="253">
        <f t="shared" si="1"/>
        <v>0</v>
      </c>
      <c r="J27" s="258"/>
      <c r="K27" s="259"/>
      <c r="L27" s="259"/>
      <c r="M27" s="259"/>
      <c r="N27" s="259"/>
      <c r="O27" s="259"/>
      <c r="P27" s="260"/>
      <c r="Q27" s="250"/>
      <c r="R27" s="338"/>
      <c r="S27" s="248"/>
      <c r="T27" s="248"/>
      <c r="U27" s="248"/>
    </row>
    <row r="28" spans="2:21" s="247" customFormat="1" ht="14.25" x14ac:dyDescent="0.2">
      <c r="B28" s="248"/>
      <c r="C28" s="249"/>
      <c r="D28" s="639"/>
      <c r="E28" s="647"/>
      <c r="F28" s="648"/>
      <c r="G28" s="355">
        <f t="shared" si="2"/>
        <v>0</v>
      </c>
      <c r="H28" s="307"/>
      <c r="I28" s="254">
        <f t="shared" si="1"/>
        <v>0</v>
      </c>
      <c r="J28" s="261"/>
      <c r="K28" s="262"/>
      <c r="L28" s="262"/>
      <c r="M28" s="262"/>
      <c r="N28" s="262"/>
      <c r="O28" s="262"/>
      <c r="P28" s="263"/>
      <c r="Q28" s="250"/>
      <c r="R28" s="338"/>
      <c r="S28" s="248"/>
      <c r="T28" s="248"/>
      <c r="U28" s="248"/>
    </row>
    <row r="29" spans="2:21" s="8" customFormat="1" ht="9.9499999999999993" customHeight="1" thickBot="1" x14ac:dyDescent="0.3">
      <c r="B29" s="7"/>
      <c r="C29" s="59"/>
      <c r="D29" s="308"/>
      <c r="E29" s="308"/>
      <c r="F29" s="308"/>
      <c r="G29" s="308"/>
      <c r="H29" s="308"/>
      <c r="I29" s="308"/>
      <c r="J29" s="308"/>
      <c r="K29" s="308"/>
      <c r="L29" s="308"/>
      <c r="M29" s="308"/>
      <c r="N29" s="308"/>
      <c r="O29" s="308"/>
      <c r="P29" s="308"/>
      <c r="Q29" s="102"/>
      <c r="R29" s="12"/>
      <c r="S29" s="7"/>
      <c r="T29" s="7"/>
      <c r="U29" s="7"/>
    </row>
    <row r="30" spans="2:21" s="8" customFormat="1" ht="21.75" customHeight="1" thickTop="1" thickBot="1" x14ac:dyDescent="0.35">
      <c r="B30" s="7"/>
      <c r="C30" s="59"/>
      <c r="D30" s="740" t="s">
        <v>193</v>
      </c>
      <c r="E30" s="741"/>
      <c r="F30" s="741"/>
      <c r="G30" s="742"/>
      <c r="H30" s="206"/>
      <c r="I30" s="480" t="s">
        <v>200</v>
      </c>
      <c r="J30" s="649">
        <f ca="1">'2a'!$I$75</f>
        <v>2018</v>
      </c>
      <c r="K30" s="206"/>
      <c r="L30" s="206"/>
      <c r="M30" s="206"/>
      <c r="N30" s="206"/>
      <c r="O30" s="206"/>
      <c r="P30" s="206"/>
      <c r="Q30" s="102"/>
      <c r="R30" s="12"/>
      <c r="S30" s="7"/>
      <c r="T30" s="7"/>
      <c r="U30" s="7"/>
    </row>
    <row r="31" spans="2:21" s="8" customFormat="1" ht="6.75" customHeight="1" thickTop="1" thickBot="1" x14ac:dyDescent="0.3">
      <c r="B31" s="7"/>
      <c r="C31" s="59"/>
      <c r="D31" s="206"/>
      <c r="E31" s="206"/>
      <c r="F31" s="206"/>
      <c r="G31" s="206"/>
      <c r="H31" s="206"/>
      <c r="I31" s="206"/>
      <c r="J31" s="206"/>
      <c r="K31" s="206"/>
      <c r="L31" s="206"/>
      <c r="M31" s="206"/>
      <c r="N31" s="206"/>
      <c r="O31" s="206"/>
      <c r="P31" s="206"/>
      <c r="Q31" s="102"/>
      <c r="R31" s="12"/>
      <c r="S31" s="7"/>
      <c r="T31" s="7"/>
      <c r="U31" s="7"/>
    </row>
    <row r="32" spans="2:21" s="8" customFormat="1" ht="15" customHeight="1" thickBot="1" x14ac:dyDescent="0.3">
      <c r="B32" s="7"/>
      <c r="C32" s="59"/>
      <c r="D32" s="357" t="s">
        <v>189</v>
      </c>
      <c r="E32" s="362" t="s">
        <v>190</v>
      </c>
      <c r="F32" s="362" t="s">
        <v>191</v>
      </c>
      <c r="G32" s="358" t="s">
        <v>195</v>
      </c>
      <c r="H32" s="206"/>
      <c r="I32" s="383" t="s">
        <v>194</v>
      </c>
      <c r="J32" s="384" t="s">
        <v>45</v>
      </c>
      <c r="K32" s="385" t="s">
        <v>152</v>
      </c>
      <c r="L32" s="206"/>
      <c r="M32" s="206"/>
      <c r="N32" s="206"/>
      <c r="O32" s="206"/>
      <c r="P32" s="206"/>
      <c r="Q32" s="102"/>
      <c r="R32" s="12"/>
      <c r="S32" s="7"/>
      <c r="T32" s="7"/>
      <c r="U32" s="7"/>
    </row>
    <row r="33" spans="2:21" s="8" customFormat="1" ht="14.25" x14ac:dyDescent="0.25">
      <c r="B33" s="7"/>
      <c r="C33" s="59"/>
      <c r="D33" s="359" t="s">
        <v>1</v>
      </c>
      <c r="E33" s="363"/>
      <c r="F33" s="364"/>
      <c r="G33" s="364"/>
      <c r="H33" s="206"/>
      <c r="I33" s="369">
        <f t="shared" ref="I33:I44" si="3">ROUND(($I$8+($I$8*F33))*E33,0)</f>
        <v>0</v>
      </c>
      <c r="J33" s="369">
        <f>I33*(calculo!$E$81+calculo!$E$81*G33)</f>
        <v>0</v>
      </c>
      <c r="K33" s="369">
        <f>I33*calculo!$E$82</f>
        <v>0</v>
      </c>
      <c r="L33" s="206"/>
      <c r="M33" s="206"/>
      <c r="N33" s="206"/>
      <c r="O33" s="206"/>
      <c r="P33" s="206"/>
      <c r="Q33" s="102"/>
      <c r="R33" s="12"/>
      <c r="S33" s="7"/>
      <c r="T33" s="7"/>
      <c r="U33" s="7"/>
    </row>
    <row r="34" spans="2:21" s="8" customFormat="1" ht="14.25" x14ac:dyDescent="0.25">
      <c r="B34" s="7"/>
      <c r="C34" s="59"/>
      <c r="D34" s="360" t="str">
        <f>IF(D33=SB!P$8,SB!P$9,IF(D33=SB!P$9,SB!P$10,IF(D33=SB!P$10,SB!P$11,IF(D33=SB!P$11,SB!P$12,IF(D33=SB!P$12,SB!P$13,IF(D33=SB!P$13,SB!P$14,IF(D33=SB!P$14,SB!P$15,IF(D33=SB!P$15,SB!P$16,IF(D33=SB!P$16,SB!P$17,IF(D33=SB!P$17,SB!P$18,IF(D33=SB!P$18,SB!P$19,SB!P$8)))))))))))</f>
        <v>Febrero</v>
      </c>
      <c r="E34" s="365"/>
      <c r="F34" s="366"/>
      <c r="G34" s="366"/>
      <c r="H34" s="206"/>
      <c r="I34" s="370">
        <f t="shared" si="3"/>
        <v>0</v>
      </c>
      <c r="J34" s="370">
        <f>I34*(calculo!$E$81+calculo!$E$81*G34)</f>
        <v>0</v>
      </c>
      <c r="K34" s="370">
        <f>I34*calculo!$E$82</f>
        <v>0</v>
      </c>
      <c r="L34" s="206"/>
      <c r="M34" s="460" t="s">
        <v>220</v>
      </c>
      <c r="N34" s="206"/>
      <c r="O34" s="206"/>
      <c r="P34" s="206"/>
      <c r="Q34" s="102"/>
      <c r="R34" s="12"/>
      <c r="S34" s="7"/>
      <c r="T34" s="7"/>
      <c r="U34" s="7"/>
    </row>
    <row r="35" spans="2:21" s="8" customFormat="1" ht="14.1" customHeight="1" x14ac:dyDescent="0.25">
      <c r="B35" s="7"/>
      <c r="C35" s="59"/>
      <c r="D35" s="360" t="str">
        <f>IF(D34=SB!P$8,SB!P$9,IF(D34=SB!P$9,SB!P$10,IF(D34=SB!P$10,SB!P$11,IF(D34=SB!P$11,SB!P$12,IF(D34=SB!P$12,SB!P$13,IF(D34=SB!P$13,SB!P$14,IF(D34=SB!P$14,SB!P$15,IF(D34=SB!P$15,SB!P$16,IF(D34=SB!P$16,SB!P$17,IF(D34=SB!P$17,SB!P$18,IF(D34=SB!P$18,SB!P$19,SB!P$8)))))))))))</f>
        <v>Marzo</v>
      </c>
      <c r="E35" s="365"/>
      <c r="F35" s="366"/>
      <c r="G35" s="366"/>
      <c r="H35" s="206"/>
      <c r="I35" s="370">
        <f t="shared" si="3"/>
        <v>0</v>
      </c>
      <c r="J35" s="370">
        <f>I35*(calculo!$E$81+calculo!$E$81*G35)</f>
        <v>0</v>
      </c>
      <c r="K35" s="370">
        <f>I35*calculo!$E$82</f>
        <v>0</v>
      </c>
      <c r="L35" s="206"/>
      <c r="M35" s="206"/>
      <c r="N35" s="206"/>
      <c r="O35" s="206"/>
      <c r="P35" s="206"/>
      <c r="Q35" s="102"/>
      <c r="R35" s="12"/>
      <c r="S35" s="7"/>
      <c r="T35" s="7"/>
      <c r="U35" s="7"/>
    </row>
    <row r="36" spans="2:21" s="8" customFormat="1" ht="14.1" customHeight="1" x14ac:dyDescent="0.25">
      <c r="B36" s="7"/>
      <c r="C36" s="59"/>
      <c r="D36" s="360" t="str">
        <f>IF(D35=SB!P$8,SB!P$9,IF(D35=SB!P$9,SB!P$10,IF(D35=SB!P$10,SB!P$11,IF(D35=SB!P$11,SB!P$12,IF(D35=SB!P$12,SB!P$13,IF(D35=SB!P$13,SB!P$14,IF(D35=SB!P$14,SB!P$15,IF(D35=SB!P$15,SB!P$16,IF(D35=SB!P$16,SB!P$17,IF(D35=SB!P$17,SB!P$18,IF(D35=SB!P$18,SB!P$19,SB!P$8)))))))))))</f>
        <v>Abril</v>
      </c>
      <c r="E36" s="365"/>
      <c r="F36" s="366"/>
      <c r="G36" s="366"/>
      <c r="H36" s="206"/>
      <c r="I36" s="370">
        <f t="shared" si="3"/>
        <v>0</v>
      </c>
      <c r="J36" s="370">
        <f>I36*(calculo!$E$81+calculo!$E$81*G36)</f>
        <v>0</v>
      </c>
      <c r="K36" s="370">
        <f>I36*calculo!$E$82</f>
        <v>0</v>
      </c>
      <c r="L36" s="206"/>
      <c r="M36" s="206"/>
      <c r="N36" s="206"/>
      <c r="O36" s="206"/>
      <c r="P36" s="206"/>
      <c r="Q36" s="102"/>
      <c r="R36" s="12"/>
      <c r="S36" s="7"/>
      <c r="T36" s="7"/>
      <c r="U36" s="7"/>
    </row>
    <row r="37" spans="2:21" s="8" customFormat="1" ht="14.1" customHeight="1" x14ac:dyDescent="0.25">
      <c r="B37" s="7"/>
      <c r="C37" s="59"/>
      <c r="D37" s="360" t="str">
        <f>IF(D36=SB!P$8,SB!P$9,IF(D36=SB!P$9,SB!P$10,IF(D36=SB!P$10,SB!P$11,IF(D36=SB!P$11,SB!P$12,IF(D36=SB!P$12,SB!P$13,IF(D36=SB!P$13,SB!P$14,IF(D36=SB!P$14,SB!P$15,IF(D36=SB!P$15,SB!P$16,IF(D36=SB!P$16,SB!P$17,IF(D36=SB!P$17,SB!P$18,IF(D36=SB!P$18,SB!P$19,SB!P$8)))))))))))</f>
        <v>Mayo</v>
      </c>
      <c r="E37" s="365"/>
      <c r="F37" s="366"/>
      <c r="G37" s="366"/>
      <c r="H37" s="206"/>
      <c r="I37" s="370">
        <f t="shared" si="3"/>
        <v>0</v>
      </c>
      <c r="J37" s="370">
        <f>I37*(calculo!$E$81+calculo!$E$81*G37)</f>
        <v>0</v>
      </c>
      <c r="K37" s="370">
        <f>I37*calculo!$E$82</f>
        <v>0</v>
      </c>
      <c r="L37" s="206"/>
      <c r="M37" s="206"/>
      <c r="N37" s="206"/>
      <c r="O37" s="206"/>
      <c r="P37" s="206"/>
      <c r="Q37" s="102"/>
      <c r="R37" s="12"/>
      <c r="S37" s="7"/>
      <c r="T37" s="7"/>
      <c r="U37" s="7"/>
    </row>
    <row r="38" spans="2:21" s="8" customFormat="1" ht="14.1" customHeight="1" x14ac:dyDescent="0.25">
      <c r="B38" s="7"/>
      <c r="C38" s="59"/>
      <c r="D38" s="360" t="str">
        <f>IF(D37=SB!P$8,SB!P$9,IF(D37=SB!P$9,SB!P$10,IF(D37=SB!P$10,SB!P$11,IF(D37=SB!P$11,SB!P$12,IF(D37=SB!P$12,SB!P$13,IF(D37=SB!P$13,SB!P$14,IF(D37=SB!P$14,SB!P$15,IF(D37=SB!P$15,SB!P$16,IF(D37=SB!P$16,SB!P$17,IF(D37=SB!P$17,SB!P$18,IF(D37=SB!P$18,SB!P$19,SB!P$8)))))))))))</f>
        <v>Junio</v>
      </c>
      <c r="E38" s="365"/>
      <c r="F38" s="366"/>
      <c r="G38" s="366"/>
      <c r="H38" s="206"/>
      <c r="I38" s="370">
        <f t="shared" si="3"/>
        <v>0</v>
      </c>
      <c r="J38" s="370">
        <f>I38*(calculo!$E$81+calculo!$E$81*G38)</f>
        <v>0</v>
      </c>
      <c r="K38" s="370">
        <f>I38*calculo!$E$82</f>
        <v>0</v>
      </c>
      <c r="L38" s="206"/>
      <c r="M38" s="206"/>
      <c r="N38" s="206"/>
      <c r="O38" s="206"/>
      <c r="P38" s="206"/>
      <c r="Q38" s="102"/>
      <c r="R38" s="12"/>
      <c r="S38" s="7"/>
      <c r="T38" s="7"/>
      <c r="U38" s="7"/>
    </row>
    <row r="39" spans="2:21" s="8" customFormat="1" ht="14.1" customHeight="1" x14ac:dyDescent="0.25">
      <c r="B39" s="7"/>
      <c r="C39" s="59"/>
      <c r="D39" s="360" t="str">
        <f>IF(D38=SB!P$8,SB!P$9,IF(D38=SB!P$9,SB!P$10,IF(D38=SB!P$10,SB!P$11,IF(D38=SB!P$11,SB!P$12,IF(D38=SB!P$12,SB!P$13,IF(D38=SB!P$13,SB!P$14,IF(D38=SB!P$14,SB!P$15,IF(D38=SB!P$15,SB!P$16,IF(D38=SB!P$16,SB!P$17,IF(D38=SB!P$17,SB!P$18,IF(D38=SB!P$18,SB!P$19,SB!P$8)))))))))))</f>
        <v>Julio</v>
      </c>
      <c r="E39" s="365"/>
      <c r="F39" s="366"/>
      <c r="G39" s="366"/>
      <c r="H39" s="206"/>
      <c r="I39" s="370">
        <f t="shared" si="3"/>
        <v>0</v>
      </c>
      <c r="J39" s="370">
        <f>I39*(calculo!$E$81+calculo!$E$81*G39)</f>
        <v>0</v>
      </c>
      <c r="K39" s="370">
        <f>I39*calculo!$E$82</f>
        <v>0</v>
      </c>
      <c r="L39" s="206"/>
      <c r="M39" s="206"/>
      <c r="N39" s="206"/>
      <c r="O39" s="206"/>
      <c r="P39" s="206"/>
      <c r="Q39" s="102"/>
      <c r="R39" s="12"/>
      <c r="S39" s="7"/>
      <c r="T39" s="7"/>
      <c r="U39" s="7"/>
    </row>
    <row r="40" spans="2:21" s="8" customFormat="1" ht="14.1" customHeight="1" x14ac:dyDescent="0.25">
      <c r="B40" s="7"/>
      <c r="C40" s="59"/>
      <c r="D40" s="360" t="str">
        <f>IF(D39=SB!P$8,SB!P$9,IF(D39=SB!P$9,SB!P$10,IF(D39=SB!P$10,SB!P$11,IF(D39=SB!P$11,SB!P$12,IF(D39=SB!P$12,SB!P$13,IF(D39=SB!P$13,SB!P$14,IF(D39=SB!P$14,SB!P$15,IF(D39=SB!P$15,SB!P$16,IF(D39=SB!P$16,SB!P$17,IF(D39=SB!P$17,SB!P$18,IF(D39=SB!P$18,SB!P$19,SB!P$8)))))))))))</f>
        <v>Agosto</v>
      </c>
      <c r="E40" s="365"/>
      <c r="F40" s="366"/>
      <c r="G40" s="366"/>
      <c r="H40" s="206"/>
      <c r="I40" s="370">
        <f t="shared" si="3"/>
        <v>0</v>
      </c>
      <c r="J40" s="370">
        <f>I40*(calculo!$E$81+calculo!$E$81*G40)</f>
        <v>0</v>
      </c>
      <c r="K40" s="370">
        <f>I40*calculo!$E$82</f>
        <v>0</v>
      </c>
      <c r="L40" s="206"/>
      <c r="M40" s="206"/>
      <c r="N40" s="206"/>
      <c r="O40" s="206"/>
      <c r="P40" s="206"/>
      <c r="Q40" s="102"/>
      <c r="R40" s="12"/>
      <c r="S40" s="7"/>
      <c r="T40" s="7"/>
      <c r="U40" s="7"/>
    </row>
    <row r="41" spans="2:21" s="8" customFormat="1" ht="14.1" customHeight="1" x14ac:dyDescent="0.25">
      <c r="B41" s="7"/>
      <c r="C41" s="59"/>
      <c r="D41" s="360" t="str">
        <f>IF(D40=SB!P$8,SB!P$9,IF(D40=SB!P$9,SB!P$10,IF(D40=SB!P$10,SB!P$11,IF(D40=SB!P$11,SB!P$12,IF(D40=SB!P$12,SB!P$13,IF(D40=SB!P$13,SB!P$14,IF(D40=SB!P$14,SB!P$15,IF(D40=SB!P$15,SB!P$16,IF(D40=SB!P$16,SB!P$17,IF(D40=SB!P$17,SB!P$18,IF(D40=SB!P$18,SB!P$19,SB!P$8)))))))))))</f>
        <v>Septiembre</v>
      </c>
      <c r="E41" s="365"/>
      <c r="F41" s="366"/>
      <c r="G41" s="366"/>
      <c r="H41" s="206"/>
      <c r="I41" s="370">
        <f t="shared" si="3"/>
        <v>0</v>
      </c>
      <c r="J41" s="370">
        <f>I41*(calculo!$E$81+calculo!$E$81*G41)</f>
        <v>0</v>
      </c>
      <c r="K41" s="370">
        <f>I41*calculo!$E$82</f>
        <v>0</v>
      </c>
      <c r="L41" s="206"/>
      <c r="M41" s="206"/>
      <c r="N41" s="206"/>
      <c r="O41" s="206"/>
      <c r="P41" s="206"/>
      <c r="Q41" s="102"/>
      <c r="R41" s="12"/>
      <c r="S41" s="7"/>
      <c r="T41" s="7"/>
      <c r="U41" s="7"/>
    </row>
    <row r="42" spans="2:21" s="8" customFormat="1" ht="14.1" customHeight="1" x14ac:dyDescent="0.25">
      <c r="B42" s="7"/>
      <c r="C42" s="59"/>
      <c r="D42" s="360" t="str">
        <f>IF(D41=SB!P$8,SB!P$9,IF(D41=SB!P$9,SB!P$10,IF(D41=SB!P$10,SB!P$11,IF(D41=SB!P$11,SB!P$12,IF(D41=SB!P$12,SB!P$13,IF(D41=SB!P$13,SB!P$14,IF(D41=SB!P$14,SB!P$15,IF(D41=SB!P$15,SB!P$16,IF(D41=SB!P$16,SB!P$17,IF(D41=SB!P$17,SB!P$18,IF(D41=SB!P$18,SB!P$19,SB!P$8)))))))))))</f>
        <v>Octubre</v>
      </c>
      <c r="E42" s="365"/>
      <c r="F42" s="366"/>
      <c r="G42" s="366"/>
      <c r="H42" s="206"/>
      <c r="I42" s="370">
        <f t="shared" si="3"/>
        <v>0</v>
      </c>
      <c r="J42" s="370">
        <f>I42*(calculo!$E$81+calculo!$E$81*G42)</f>
        <v>0</v>
      </c>
      <c r="K42" s="370">
        <f>I42*calculo!$E$82</f>
        <v>0</v>
      </c>
      <c r="L42" s="206"/>
      <c r="M42" s="206"/>
      <c r="N42" s="206"/>
      <c r="O42" s="206"/>
      <c r="P42" s="206"/>
      <c r="Q42" s="102"/>
      <c r="R42" s="12"/>
      <c r="S42" s="7"/>
      <c r="T42" s="7"/>
      <c r="U42" s="7"/>
    </row>
    <row r="43" spans="2:21" s="8" customFormat="1" ht="14.1" customHeight="1" x14ac:dyDescent="0.25">
      <c r="B43" s="7"/>
      <c r="C43" s="59"/>
      <c r="D43" s="360" t="str">
        <f>IF(D42=SB!P$8,SB!P$9,IF(D42=SB!P$9,SB!P$10,IF(D42=SB!P$10,SB!P$11,IF(D42=SB!P$11,SB!P$12,IF(D42=SB!P$12,SB!P$13,IF(D42=SB!P$13,SB!P$14,IF(D42=SB!P$14,SB!P$15,IF(D42=SB!P$15,SB!P$16,IF(D42=SB!P$16,SB!P$17,IF(D42=SB!P$17,SB!P$18,IF(D42=SB!P$18,SB!P$19,SB!P$8)))))))))))</f>
        <v>Noviembre</v>
      </c>
      <c r="E43" s="365"/>
      <c r="F43" s="366"/>
      <c r="G43" s="366"/>
      <c r="H43" s="206"/>
      <c r="I43" s="370">
        <f t="shared" si="3"/>
        <v>0</v>
      </c>
      <c r="J43" s="370">
        <f>I43*(calculo!$E$81+calculo!$E$81*G43)</f>
        <v>0</v>
      </c>
      <c r="K43" s="370">
        <f>I43*calculo!$E$82</f>
        <v>0</v>
      </c>
      <c r="L43" s="206"/>
      <c r="M43" s="206"/>
      <c r="N43" s="206"/>
      <c r="O43" s="206"/>
      <c r="P43" s="206"/>
      <c r="Q43" s="102"/>
      <c r="R43" s="12"/>
      <c r="S43" s="7"/>
      <c r="T43" s="7"/>
      <c r="U43" s="7"/>
    </row>
    <row r="44" spans="2:21" s="8" customFormat="1" ht="14.1" customHeight="1" x14ac:dyDescent="0.25">
      <c r="B44" s="7"/>
      <c r="C44" s="59"/>
      <c r="D44" s="361" t="str">
        <f>IF(D43=SB!P$8,SB!P$9,IF(D43=SB!P$9,SB!P$10,IF(D43=SB!P$10,SB!P$11,IF(D43=SB!P$11,SB!P$12,IF(D43=SB!P$12,SB!P$13,IF(D43=SB!P$13,SB!P$14,IF(D43=SB!P$14,SB!P$15,IF(D43=SB!P$15,SB!P$16,IF(D43=SB!P$16,SB!P$17,IF(D43=SB!P$17,SB!P$18,IF(D43=SB!P$18,SB!P$19,SB!P$8)))))))))))</f>
        <v>Diciembre</v>
      </c>
      <c r="E44" s="367"/>
      <c r="F44" s="479"/>
      <c r="G44" s="479"/>
      <c r="H44" s="206"/>
      <c r="I44" s="371">
        <f t="shared" si="3"/>
        <v>0</v>
      </c>
      <c r="J44" s="371">
        <f>I44*(calculo!$E$81+calculo!$E$81*G44)</f>
        <v>0</v>
      </c>
      <c r="K44" s="371">
        <f>I44*calculo!$E$82</f>
        <v>0</v>
      </c>
      <c r="L44" s="206"/>
      <c r="M44" s="206"/>
      <c r="N44" s="206"/>
      <c r="O44" s="206"/>
      <c r="P44" s="206"/>
      <c r="Q44" s="102"/>
      <c r="R44" s="12"/>
      <c r="S44" s="7"/>
      <c r="T44" s="7"/>
      <c r="U44" s="7"/>
    </row>
    <row r="45" spans="2:21" s="8" customFormat="1" ht="15" customHeight="1" x14ac:dyDescent="0.25">
      <c r="B45" s="7"/>
      <c r="C45" s="59"/>
      <c r="D45" s="206"/>
      <c r="E45" s="206"/>
      <c r="F45" s="735" t="s">
        <v>204</v>
      </c>
      <c r="G45" s="736"/>
      <c r="H45" s="206"/>
      <c r="I45" s="470">
        <f>SUM(I33:I44)</f>
        <v>0</v>
      </c>
      <c r="J45" s="470">
        <f>SUM(J33:J44)</f>
        <v>0</v>
      </c>
      <c r="K45" s="470">
        <f>SUM(K33:K44)</f>
        <v>0</v>
      </c>
      <c r="L45" s="206"/>
      <c r="M45" s="206"/>
      <c r="N45" s="206"/>
      <c r="O45" s="206"/>
      <c r="P45" s="206"/>
      <c r="Q45" s="102"/>
      <c r="R45" s="12"/>
      <c r="S45" s="7"/>
      <c r="T45" s="7"/>
      <c r="U45" s="7"/>
    </row>
    <row r="46" spans="2:21" s="8" customFormat="1" ht="5.0999999999999996" customHeight="1" x14ac:dyDescent="0.25">
      <c r="B46" s="7"/>
      <c r="C46" s="59"/>
      <c r="D46" s="206"/>
      <c r="E46" s="206"/>
      <c r="F46" s="206"/>
      <c r="G46" s="206"/>
      <c r="H46" s="206"/>
      <c r="I46" s="206"/>
      <c r="J46" s="206"/>
      <c r="K46" s="206"/>
      <c r="L46" s="206"/>
      <c r="M46" s="206"/>
      <c r="N46" s="206"/>
      <c r="O46" s="206"/>
      <c r="P46" s="206"/>
      <c r="Q46" s="102"/>
      <c r="R46" s="12"/>
      <c r="S46" s="7"/>
      <c r="T46" s="7"/>
      <c r="U46" s="7"/>
    </row>
    <row r="47" spans="2:21" s="8" customFormat="1" ht="14.1" customHeight="1" x14ac:dyDescent="0.25">
      <c r="B47" s="7"/>
      <c r="C47" s="14"/>
      <c r="D47" s="471"/>
      <c r="E47" s="471"/>
      <c r="F47" s="471"/>
      <c r="G47" s="477" t="s">
        <v>216</v>
      </c>
      <c r="H47" s="471"/>
      <c r="I47" s="475" t="str">
        <f>IF(I45=0,"n/d",J45/I45)</f>
        <v>n/d</v>
      </c>
      <c r="J47" s="471"/>
      <c r="K47" s="471"/>
      <c r="L47" s="471"/>
      <c r="M47" s="471"/>
      <c r="N47" s="471"/>
      <c r="O47" s="471"/>
      <c r="P47" s="471"/>
      <c r="Q47" s="102"/>
      <c r="R47" s="12"/>
      <c r="S47" s="7"/>
      <c r="T47" s="7"/>
      <c r="U47" s="7"/>
    </row>
    <row r="48" spans="2:21" s="8" customFormat="1" ht="14.1" customHeight="1" x14ac:dyDescent="0.25">
      <c r="B48" s="7"/>
      <c r="C48" s="14"/>
      <c r="D48" s="471"/>
      <c r="E48" s="471"/>
      <c r="F48" s="471"/>
      <c r="G48" s="478" t="s">
        <v>219</v>
      </c>
      <c r="H48" s="471"/>
      <c r="I48" s="476" t="str">
        <f>IF(J45=0,"n/d",100%-K45/J45)</f>
        <v>n/d</v>
      </c>
      <c r="J48" s="471"/>
      <c r="K48" s="471"/>
      <c r="L48" s="471"/>
      <c r="M48" s="471"/>
      <c r="N48" s="471"/>
      <c r="O48" s="471"/>
      <c r="P48" s="471"/>
      <c r="Q48" s="102"/>
      <c r="R48" s="12"/>
      <c r="S48" s="7"/>
      <c r="T48" s="7"/>
      <c r="U48" s="7"/>
    </row>
    <row r="49" spans="2:21" s="8" customFormat="1" ht="14.25" x14ac:dyDescent="0.25">
      <c r="B49" s="7"/>
      <c r="C49" s="472"/>
      <c r="D49" s="473"/>
      <c r="E49" s="473"/>
      <c r="F49" s="473"/>
      <c r="G49" s="473"/>
      <c r="H49" s="473"/>
      <c r="I49" s="473"/>
      <c r="J49" s="473"/>
      <c r="K49" s="473"/>
      <c r="L49" s="473"/>
      <c r="M49" s="473"/>
      <c r="N49" s="473"/>
      <c r="O49" s="473"/>
      <c r="P49" s="473"/>
      <c r="Q49" s="474"/>
      <c r="R49" s="12"/>
      <c r="S49" s="7"/>
      <c r="T49" s="7"/>
      <c r="U49" s="7"/>
    </row>
    <row r="50" spans="2:21" s="8" customFormat="1" x14ac:dyDescent="0.2">
      <c r="C50" s="114"/>
      <c r="D50" s="115"/>
      <c r="E50" s="115"/>
      <c r="F50" s="115"/>
      <c r="G50" s="115"/>
      <c r="H50" s="115"/>
      <c r="I50" s="115"/>
      <c r="J50" s="115"/>
      <c r="K50" s="115"/>
      <c r="L50" s="115"/>
      <c r="M50" s="115"/>
      <c r="N50" s="115"/>
      <c r="O50" s="115"/>
      <c r="P50" s="115"/>
      <c r="Q50" s="116"/>
      <c r="R50" s="27"/>
    </row>
    <row r="51" spans="2:21" s="8" customFormat="1" x14ac:dyDescent="0.2">
      <c r="C51" s="117"/>
      <c r="D51" s="77"/>
      <c r="E51" s="77"/>
      <c r="F51" s="77"/>
      <c r="G51" s="77"/>
      <c r="H51" s="77"/>
      <c r="I51" s="77"/>
      <c r="J51" s="77"/>
      <c r="K51" s="77"/>
      <c r="L51" s="77"/>
      <c r="M51" s="77"/>
      <c r="N51" s="77"/>
      <c r="O51" s="77"/>
      <c r="P51" s="77"/>
      <c r="Q51" s="118"/>
      <c r="R51" s="27"/>
    </row>
    <row r="52" spans="2:21" s="8" customFormat="1" x14ac:dyDescent="0.2">
      <c r="C52" s="117"/>
      <c r="D52" s="77"/>
      <c r="E52" s="77"/>
      <c r="F52" s="77"/>
      <c r="G52" s="77"/>
      <c r="H52" s="77"/>
      <c r="I52" s="77"/>
      <c r="J52" s="77"/>
      <c r="K52" s="77"/>
      <c r="L52" s="77"/>
      <c r="M52" s="77"/>
      <c r="N52" s="77"/>
      <c r="O52" s="77"/>
      <c r="P52" s="77"/>
      <c r="Q52" s="118"/>
      <c r="R52" s="27"/>
    </row>
    <row r="53" spans="2:21" s="8" customFormat="1" x14ac:dyDescent="0.2">
      <c r="C53" s="117"/>
      <c r="D53" s="77"/>
      <c r="E53" s="77"/>
      <c r="F53" s="77"/>
      <c r="G53" s="77"/>
      <c r="H53" s="77"/>
      <c r="I53" s="77"/>
      <c r="J53" s="77"/>
      <c r="K53" s="77"/>
      <c r="L53" s="77"/>
      <c r="M53" s="77"/>
      <c r="N53" s="77"/>
      <c r="O53" s="77"/>
      <c r="P53" s="77"/>
      <c r="Q53" s="118"/>
      <c r="R53" s="27"/>
    </row>
    <row r="54" spans="2:21" s="8" customFormat="1" x14ac:dyDescent="0.2">
      <c r="C54" s="117"/>
      <c r="D54" s="77"/>
      <c r="E54" s="77"/>
      <c r="F54" s="77"/>
      <c r="G54" s="77"/>
      <c r="H54" s="77"/>
      <c r="I54" s="77"/>
      <c r="J54" s="77"/>
      <c r="K54" s="77"/>
      <c r="L54" s="77"/>
      <c r="M54" s="77"/>
      <c r="N54" s="77"/>
      <c r="O54" s="77"/>
      <c r="P54" s="77"/>
      <c r="Q54" s="118"/>
      <c r="R54" s="27"/>
    </row>
    <row r="55" spans="2:21" s="8" customFormat="1" x14ac:dyDescent="0.2">
      <c r="C55" s="117"/>
      <c r="D55" s="77"/>
      <c r="E55" s="77"/>
      <c r="F55" s="77"/>
      <c r="G55" s="77"/>
      <c r="H55" s="77"/>
      <c r="I55" s="77"/>
      <c r="J55" s="77"/>
      <c r="K55" s="77"/>
      <c r="L55" s="77"/>
      <c r="M55" s="77"/>
      <c r="N55" s="77"/>
      <c r="O55" s="77"/>
      <c r="P55" s="77"/>
      <c r="Q55" s="118"/>
      <c r="R55" s="27"/>
    </row>
    <row r="56" spans="2:21" s="8" customFormat="1" x14ac:dyDescent="0.2">
      <c r="C56" s="117"/>
      <c r="D56" s="77"/>
      <c r="E56" s="77"/>
      <c r="F56" s="77"/>
      <c r="G56" s="77"/>
      <c r="H56" s="77"/>
      <c r="I56" s="77"/>
      <c r="J56" s="77"/>
      <c r="K56" s="77"/>
      <c r="L56" s="77"/>
      <c r="M56" s="77"/>
      <c r="N56" s="77"/>
      <c r="O56" s="77"/>
      <c r="P56" s="77"/>
      <c r="Q56" s="118"/>
      <c r="R56" s="27"/>
    </row>
    <row r="57" spans="2:21" s="8" customFormat="1" x14ac:dyDescent="0.2">
      <c r="C57" s="117"/>
      <c r="D57" s="77"/>
      <c r="E57" s="77"/>
      <c r="F57" s="77"/>
      <c r="G57" s="77"/>
      <c r="H57" s="77"/>
      <c r="I57" s="77"/>
      <c r="J57" s="77"/>
      <c r="K57" s="77"/>
      <c r="L57" s="77"/>
      <c r="M57" s="77"/>
      <c r="N57" s="77"/>
      <c r="O57" s="77"/>
      <c r="P57" s="77"/>
      <c r="Q57" s="118"/>
      <c r="R57" s="27"/>
    </row>
    <row r="58" spans="2:21" s="8" customFormat="1" x14ac:dyDescent="0.2">
      <c r="C58" s="117"/>
      <c r="D58" s="77"/>
      <c r="E58" s="77"/>
      <c r="F58" s="77"/>
      <c r="G58" s="77"/>
      <c r="H58" s="77"/>
      <c r="I58" s="77"/>
      <c r="J58" s="77"/>
      <c r="K58" s="77"/>
      <c r="L58" s="77"/>
      <c r="M58" s="77"/>
      <c r="N58" s="77"/>
      <c r="O58" s="77"/>
      <c r="P58" s="77"/>
      <c r="Q58" s="118"/>
      <c r="R58" s="27"/>
    </row>
    <row r="59" spans="2:21" s="8" customFormat="1" x14ac:dyDescent="0.2">
      <c r="C59" s="117"/>
      <c r="D59" s="77"/>
      <c r="E59" s="77"/>
      <c r="F59" s="77"/>
      <c r="G59" s="77"/>
      <c r="H59" s="77"/>
      <c r="I59" s="77"/>
      <c r="J59" s="77"/>
      <c r="K59" s="77"/>
      <c r="L59" s="77"/>
      <c r="M59" s="77"/>
      <c r="N59" s="77"/>
      <c r="O59" s="77"/>
      <c r="P59" s="77"/>
      <c r="Q59" s="118"/>
      <c r="R59" s="27"/>
    </row>
    <row r="60" spans="2:21" s="8" customFormat="1" x14ac:dyDescent="0.2">
      <c r="C60" s="117"/>
      <c r="D60" s="77"/>
      <c r="E60" s="77"/>
      <c r="F60" s="77"/>
      <c r="G60" s="77"/>
      <c r="H60" s="77"/>
      <c r="I60" s="77"/>
      <c r="J60" s="77"/>
      <c r="K60" s="77"/>
      <c r="L60" s="77"/>
      <c r="M60" s="77"/>
      <c r="N60" s="77"/>
      <c r="O60" s="77"/>
      <c r="P60" s="77"/>
      <c r="Q60" s="118"/>
      <c r="R60" s="27"/>
    </row>
    <row r="61" spans="2:21" s="8" customFormat="1" x14ac:dyDescent="0.2">
      <c r="C61" s="117"/>
      <c r="D61" s="77"/>
      <c r="E61" s="77"/>
      <c r="F61" s="77"/>
      <c r="G61" s="77"/>
      <c r="H61" s="77"/>
      <c r="I61" s="77"/>
      <c r="J61" s="77"/>
      <c r="K61" s="77"/>
      <c r="L61" s="77"/>
      <c r="M61" s="77"/>
      <c r="N61" s="77"/>
      <c r="O61" s="77"/>
      <c r="P61" s="77"/>
      <c r="Q61" s="118"/>
      <c r="R61" s="27"/>
    </row>
    <row r="62" spans="2:21" s="8" customFormat="1" x14ac:dyDescent="0.2">
      <c r="C62" s="117"/>
      <c r="D62" s="77"/>
      <c r="E62" s="77"/>
      <c r="F62" s="77"/>
      <c r="G62" s="77"/>
      <c r="H62" s="77"/>
      <c r="I62" s="77"/>
      <c r="J62" s="77"/>
      <c r="K62" s="77"/>
      <c r="L62" s="77"/>
      <c r="M62" s="77"/>
      <c r="N62" s="77"/>
      <c r="O62" s="77"/>
      <c r="P62" s="77"/>
      <c r="Q62" s="118"/>
      <c r="R62" s="27"/>
    </row>
    <row r="63" spans="2:21" s="8" customFormat="1" x14ac:dyDescent="0.2">
      <c r="C63" s="117"/>
      <c r="D63" s="77"/>
      <c r="E63" s="77"/>
      <c r="F63" s="77"/>
      <c r="G63" s="77"/>
      <c r="H63" s="77"/>
      <c r="I63" s="77"/>
      <c r="J63" s="77"/>
      <c r="K63" s="77"/>
      <c r="L63" s="77"/>
      <c r="M63" s="77"/>
      <c r="N63" s="77"/>
      <c r="O63" s="77"/>
      <c r="P63" s="77"/>
      <c r="Q63" s="118"/>
      <c r="R63" s="27"/>
    </row>
    <row r="64" spans="2:21" s="8" customFormat="1" x14ac:dyDescent="0.2">
      <c r="C64" s="117"/>
      <c r="D64" s="77"/>
      <c r="E64" s="77"/>
      <c r="F64" s="77"/>
      <c r="G64" s="77"/>
      <c r="H64" s="77"/>
      <c r="I64" s="77"/>
      <c r="J64" s="77"/>
      <c r="K64" s="77"/>
      <c r="L64" s="77"/>
      <c r="M64" s="77"/>
      <c r="N64" s="77"/>
      <c r="O64" s="77"/>
      <c r="P64" s="77"/>
      <c r="Q64" s="118"/>
      <c r="R64" s="27"/>
    </row>
    <row r="65" spans="3:18" s="8" customFormat="1" x14ac:dyDescent="0.2">
      <c r="C65" s="117"/>
      <c r="D65" s="77"/>
      <c r="E65" s="77"/>
      <c r="F65" s="77"/>
      <c r="G65" s="77"/>
      <c r="H65" s="77"/>
      <c r="I65" s="77"/>
      <c r="J65" s="77"/>
      <c r="K65" s="77"/>
      <c r="L65" s="77"/>
      <c r="M65" s="77"/>
      <c r="N65" s="77"/>
      <c r="O65" s="77"/>
      <c r="P65" s="77"/>
      <c r="Q65" s="118"/>
      <c r="R65" s="27"/>
    </row>
    <row r="66" spans="3:18" s="8" customFormat="1" x14ac:dyDescent="0.2">
      <c r="C66" s="117"/>
      <c r="D66" s="77"/>
      <c r="E66" s="77"/>
      <c r="F66" s="77"/>
      <c r="G66" s="77"/>
      <c r="H66" s="77"/>
      <c r="I66" s="77"/>
      <c r="J66" s="77"/>
      <c r="K66" s="77"/>
      <c r="L66" s="77"/>
      <c r="M66" s="77"/>
      <c r="N66" s="77"/>
      <c r="O66" s="77"/>
      <c r="P66" s="77"/>
      <c r="Q66" s="118"/>
      <c r="R66" s="27"/>
    </row>
    <row r="67" spans="3:18" s="8" customFormat="1" x14ac:dyDescent="0.2">
      <c r="C67" s="117"/>
      <c r="D67" s="77"/>
      <c r="E67" s="77"/>
      <c r="F67" s="77"/>
      <c r="G67" s="77"/>
      <c r="H67" s="77"/>
      <c r="I67" s="77"/>
      <c r="J67" s="77"/>
      <c r="K67" s="77"/>
      <c r="L67" s="77"/>
      <c r="M67" s="77"/>
      <c r="N67" s="77"/>
      <c r="O67" s="77"/>
      <c r="P67" s="77"/>
      <c r="Q67" s="118"/>
      <c r="R67" s="27"/>
    </row>
    <row r="68" spans="3:18" s="8" customFormat="1" x14ac:dyDescent="0.2">
      <c r="C68" s="119"/>
      <c r="D68" s="120"/>
      <c r="E68" s="120"/>
      <c r="F68" s="120"/>
      <c r="G68" s="120"/>
      <c r="H68" s="120"/>
      <c r="I68" s="120"/>
      <c r="J68" s="120"/>
      <c r="K68" s="120"/>
      <c r="L68" s="120"/>
      <c r="M68" s="120"/>
      <c r="N68" s="120"/>
      <c r="O68" s="120"/>
      <c r="P68" s="120"/>
      <c r="Q68" s="121"/>
      <c r="R68" s="27"/>
    </row>
    <row r="69" spans="3:18" s="8" customFormat="1" x14ac:dyDescent="0.2">
      <c r="C69"/>
      <c r="D69"/>
      <c r="E69"/>
      <c r="F69"/>
      <c r="G69"/>
      <c r="H69"/>
      <c r="I69"/>
      <c r="J69"/>
      <c r="K69"/>
      <c r="L69"/>
      <c r="M69"/>
      <c r="N69"/>
      <c r="O69"/>
      <c r="P69"/>
      <c r="Q69" s="27"/>
      <c r="R69" s="27"/>
    </row>
    <row r="70" spans="3:18" s="8" customFormat="1" x14ac:dyDescent="0.2">
      <c r="C70"/>
      <c r="D70"/>
      <c r="E70"/>
      <c r="F70"/>
      <c r="G70"/>
      <c r="H70"/>
      <c r="I70"/>
      <c r="J70"/>
      <c r="K70"/>
      <c r="L70"/>
      <c r="M70"/>
      <c r="N70"/>
      <c r="O70"/>
      <c r="P70"/>
      <c r="Q70" s="27"/>
      <c r="R70" s="27"/>
    </row>
    <row r="71" spans="3:18" s="8" customFormat="1" x14ac:dyDescent="0.2">
      <c r="C71"/>
      <c r="D71"/>
      <c r="E71"/>
      <c r="F71"/>
      <c r="G71"/>
      <c r="H71"/>
      <c r="I71"/>
      <c r="J71"/>
      <c r="K71"/>
      <c r="L71"/>
      <c r="M71"/>
      <c r="N71"/>
      <c r="O71"/>
      <c r="P71"/>
      <c r="Q71" s="27"/>
      <c r="R71" s="27"/>
    </row>
    <row r="72" spans="3:18" s="8" customFormat="1" x14ac:dyDescent="0.2">
      <c r="C72"/>
      <c r="D72"/>
      <c r="E72"/>
      <c r="F72"/>
      <c r="G72"/>
      <c r="H72"/>
      <c r="I72"/>
      <c r="J72"/>
      <c r="K72"/>
      <c r="L72"/>
      <c r="M72"/>
      <c r="N72"/>
      <c r="O72"/>
      <c r="P72"/>
      <c r="Q72" s="27"/>
      <c r="R72" s="27"/>
    </row>
    <row r="73" spans="3:18" s="8" customFormat="1" x14ac:dyDescent="0.2">
      <c r="C73"/>
      <c r="D73"/>
      <c r="E73"/>
      <c r="F73"/>
      <c r="G73"/>
      <c r="H73"/>
      <c r="I73"/>
      <c r="J73"/>
      <c r="K73"/>
      <c r="L73"/>
      <c r="M73"/>
      <c r="N73"/>
      <c r="O73"/>
      <c r="P73"/>
      <c r="Q73" s="27"/>
      <c r="R73" s="27"/>
    </row>
    <row r="74" spans="3:18" s="8" customFormat="1" x14ac:dyDescent="0.2">
      <c r="C74"/>
      <c r="D74"/>
      <c r="E74"/>
      <c r="F74"/>
      <c r="G74"/>
      <c r="H74"/>
      <c r="I74"/>
      <c r="J74"/>
      <c r="K74"/>
      <c r="L74"/>
      <c r="M74"/>
      <c r="N74"/>
      <c r="O74"/>
      <c r="P74"/>
      <c r="Q74" s="27"/>
      <c r="R74" s="27"/>
    </row>
    <row r="75" spans="3:18" s="8" customFormat="1" x14ac:dyDescent="0.2">
      <c r="C75"/>
      <c r="D75"/>
      <c r="E75"/>
      <c r="F75"/>
      <c r="G75"/>
      <c r="H75"/>
      <c r="I75"/>
      <c r="J75"/>
      <c r="K75"/>
      <c r="L75"/>
      <c r="M75"/>
      <c r="N75"/>
      <c r="O75"/>
      <c r="P75"/>
      <c r="Q75" s="27"/>
      <c r="R75" s="27"/>
    </row>
    <row r="76" spans="3:18" s="8" customFormat="1" x14ac:dyDescent="0.2">
      <c r="C76"/>
      <c r="D76"/>
      <c r="E76"/>
      <c r="F76"/>
      <c r="G76"/>
      <c r="H76"/>
      <c r="I76"/>
      <c r="J76"/>
      <c r="K76"/>
      <c r="L76"/>
      <c r="M76"/>
      <c r="N76"/>
      <c r="O76"/>
      <c r="P76"/>
      <c r="Q76" s="27"/>
      <c r="R76" s="27"/>
    </row>
    <row r="77" spans="3:18" s="8" customFormat="1" x14ac:dyDescent="0.2">
      <c r="C77"/>
      <c r="D77"/>
      <c r="E77"/>
      <c r="F77"/>
      <c r="G77"/>
      <c r="H77"/>
      <c r="I77"/>
      <c r="J77"/>
      <c r="K77"/>
      <c r="L77"/>
      <c r="M77"/>
      <c r="N77"/>
      <c r="O77"/>
      <c r="P77"/>
      <c r="Q77" s="27"/>
      <c r="R77" s="27"/>
    </row>
    <row r="78" spans="3:18" s="8" customFormat="1" x14ac:dyDescent="0.2">
      <c r="C78"/>
      <c r="D78"/>
      <c r="E78"/>
      <c r="F78"/>
      <c r="G78"/>
      <c r="H78"/>
      <c r="I78"/>
      <c r="J78"/>
      <c r="K78"/>
      <c r="L78"/>
      <c r="M78"/>
      <c r="N78"/>
      <c r="O78"/>
      <c r="P78"/>
      <c r="Q78" s="27"/>
      <c r="R78" s="27"/>
    </row>
    <row r="79" spans="3:18" s="8" customFormat="1" x14ac:dyDescent="0.2">
      <c r="C79"/>
      <c r="D79"/>
      <c r="E79"/>
      <c r="F79"/>
      <c r="G79"/>
      <c r="H79"/>
      <c r="I79"/>
      <c r="J79"/>
      <c r="K79"/>
      <c r="L79"/>
      <c r="M79"/>
      <c r="N79"/>
      <c r="O79"/>
      <c r="P79"/>
      <c r="Q79" s="27"/>
      <c r="R79" s="27"/>
    </row>
    <row r="80" spans="3:18" s="8" customFormat="1" x14ac:dyDescent="0.2">
      <c r="C80"/>
      <c r="D80"/>
      <c r="E80"/>
      <c r="F80"/>
      <c r="G80"/>
      <c r="H80"/>
      <c r="I80"/>
      <c r="J80"/>
      <c r="K80"/>
      <c r="L80"/>
      <c r="M80"/>
      <c r="N80"/>
      <c r="O80"/>
      <c r="P80"/>
      <c r="Q80" s="27"/>
      <c r="R80" s="27"/>
    </row>
    <row r="81" spans="3:18" s="8" customFormat="1" x14ac:dyDescent="0.2">
      <c r="C81"/>
      <c r="D81"/>
      <c r="E81"/>
      <c r="F81"/>
      <c r="G81"/>
      <c r="H81"/>
      <c r="I81"/>
      <c r="J81"/>
      <c r="K81"/>
      <c r="L81"/>
      <c r="M81"/>
      <c r="N81"/>
      <c r="O81"/>
      <c r="P81"/>
      <c r="Q81" s="27"/>
      <c r="R81" s="27"/>
    </row>
    <row r="82" spans="3:18" s="8" customFormat="1" x14ac:dyDescent="0.2">
      <c r="C82"/>
      <c r="D82"/>
      <c r="E82"/>
      <c r="F82"/>
      <c r="G82"/>
      <c r="H82"/>
      <c r="I82"/>
      <c r="J82"/>
      <c r="K82"/>
      <c r="L82"/>
      <c r="M82"/>
      <c r="N82"/>
      <c r="O82"/>
      <c r="P82"/>
      <c r="Q82" s="27"/>
      <c r="R82" s="27"/>
    </row>
    <row r="83" spans="3:18" s="8" customFormat="1" x14ac:dyDescent="0.2">
      <c r="C83"/>
      <c r="D83"/>
      <c r="E83"/>
      <c r="F83"/>
      <c r="G83"/>
      <c r="H83"/>
      <c r="I83"/>
      <c r="J83"/>
      <c r="K83"/>
      <c r="L83"/>
      <c r="M83"/>
      <c r="N83"/>
      <c r="O83"/>
      <c r="P83"/>
      <c r="Q83" s="27"/>
      <c r="R83" s="27"/>
    </row>
    <row r="84" spans="3:18" s="8" customFormat="1" x14ac:dyDescent="0.2">
      <c r="C84"/>
      <c r="D84"/>
      <c r="E84"/>
      <c r="F84"/>
      <c r="G84"/>
      <c r="H84"/>
      <c r="I84"/>
      <c r="J84"/>
      <c r="K84"/>
      <c r="L84"/>
      <c r="M84"/>
      <c r="N84"/>
      <c r="O84"/>
      <c r="P84"/>
      <c r="Q84" s="27"/>
      <c r="R84" s="27"/>
    </row>
    <row r="85" spans="3:18" s="8" customFormat="1" x14ac:dyDescent="0.2">
      <c r="C85"/>
      <c r="D85"/>
      <c r="E85"/>
      <c r="F85"/>
      <c r="G85"/>
      <c r="H85"/>
      <c r="I85"/>
      <c r="J85"/>
      <c r="K85"/>
      <c r="L85"/>
      <c r="M85"/>
      <c r="N85"/>
      <c r="O85"/>
      <c r="P85"/>
      <c r="Q85" s="27"/>
      <c r="R85" s="27"/>
    </row>
    <row r="86" spans="3:18" s="8" customFormat="1" x14ac:dyDescent="0.2">
      <c r="C86"/>
      <c r="D86"/>
      <c r="E86"/>
      <c r="F86"/>
      <c r="G86"/>
      <c r="H86"/>
      <c r="I86"/>
      <c r="J86"/>
      <c r="K86"/>
      <c r="L86"/>
      <c r="M86"/>
      <c r="N86"/>
      <c r="O86"/>
      <c r="P86"/>
      <c r="Q86" s="27"/>
      <c r="R86" s="27"/>
    </row>
    <row r="87" spans="3:18" s="8" customFormat="1" x14ac:dyDescent="0.2">
      <c r="C87"/>
      <c r="D87"/>
      <c r="E87"/>
      <c r="F87"/>
      <c r="G87"/>
      <c r="H87"/>
      <c r="I87"/>
      <c r="J87"/>
      <c r="K87"/>
      <c r="L87"/>
      <c r="M87"/>
      <c r="N87"/>
      <c r="O87"/>
      <c r="P87"/>
      <c r="Q87" s="27"/>
      <c r="R87" s="27"/>
    </row>
    <row r="88" spans="3:18" s="8" customFormat="1" x14ac:dyDescent="0.2">
      <c r="C88"/>
      <c r="D88"/>
      <c r="E88"/>
      <c r="F88"/>
      <c r="G88"/>
      <c r="H88"/>
      <c r="I88"/>
      <c r="J88"/>
      <c r="K88"/>
      <c r="L88"/>
      <c r="M88"/>
      <c r="N88"/>
      <c r="O88"/>
      <c r="P88"/>
      <c r="Q88" s="27"/>
      <c r="R88" s="27"/>
    </row>
    <row r="89" spans="3:18" s="8" customFormat="1" x14ac:dyDescent="0.2">
      <c r="C89"/>
      <c r="D89"/>
      <c r="E89"/>
      <c r="F89"/>
      <c r="G89"/>
      <c r="H89"/>
      <c r="I89"/>
      <c r="J89"/>
      <c r="K89"/>
      <c r="L89"/>
      <c r="M89"/>
      <c r="N89"/>
      <c r="O89"/>
      <c r="P89"/>
      <c r="Q89" s="27"/>
      <c r="R89" s="27"/>
    </row>
    <row r="90" spans="3:18" s="8" customFormat="1" x14ac:dyDescent="0.2">
      <c r="C90"/>
      <c r="D90"/>
      <c r="E90"/>
      <c r="F90"/>
      <c r="G90"/>
      <c r="H90"/>
      <c r="I90"/>
      <c r="J90"/>
      <c r="K90"/>
      <c r="L90"/>
      <c r="M90"/>
      <c r="N90"/>
      <c r="O90"/>
      <c r="P90"/>
      <c r="Q90" s="27"/>
      <c r="R90" s="27"/>
    </row>
    <row r="91" spans="3:18" s="8" customFormat="1" x14ac:dyDescent="0.2">
      <c r="C91"/>
      <c r="D91"/>
      <c r="E91"/>
      <c r="F91"/>
      <c r="G91"/>
      <c r="H91"/>
      <c r="I91"/>
      <c r="J91"/>
      <c r="K91"/>
      <c r="L91"/>
      <c r="M91"/>
      <c r="N91"/>
      <c r="O91"/>
      <c r="P91"/>
      <c r="Q91" s="27"/>
      <c r="R91" s="27"/>
    </row>
    <row r="92" spans="3:18" s="8" customFormat="1" x14ac:dyDescent="0.2">
      <c r="C92"/>
      <c r="D92"/>
      <c r="E92"/>
      <c r="F92"/>
      <c r="G92"/>
      <c r="H92"/>
      <c r="I92"/>
      <c r="J92"/>
      <c r="K92"/>
      <c r="L92"/>
      <c r="M92"/>
      <c r="N92"/>
      <c r="O92"/>
      <c r="P92"/>
      <c r="Q92" s="27"/>
      <c r="R92" s="27"/>
    </row>
    <row r="93" spans="3:18" s="8" customFormat="1" x14ac:dyDescent="0.2">
      <c r="C93"/>
      <c r="D93"/>
      <c r="E93"/>
      <c r="F93"/>
      <c r="G93"/>
      <c r="H93"/>
      <c r="I93"/>
      <c r="J93"/>
      <c r="K93"/>
      <c r="L93"/>
      <c r="M93"/>
      <c r="N93"/>
      <c r="O93"/>
      <c r="P93"/>
      <c r="Q93" s="27"/>
      <c r="R93" s="27"/>
    </row>
    <row r="94" spans="3:18" s="8" customFormat="1" x14ac:dyDescent="0.2">
      <c r="C94"/>
      <c r="D94"/>
      <c r="E94"/>
      <c r="F94"/>
      <c r="G94"/>
      <c r="H94"/>
      <c r="I94"/>
      <c r="J94"/>
      <c r="K94"/>
      <c r="L94"/>
      <c r="M94"/>
      <c r="N94"/>
      <c r="O94"/>
      <c r="P94"/>
      <c r="Q94" s="27"/>
      <c r="R94" s="27"/>
    </row>
    <row r="95" spans="3:18" s="8" customFormat="1" x14ac:dyDescent="0.2">
      <c r="C95"/>
      <c r="D95"/>
      <c r="E95"/>
      <c r="F95"/>
      <c r="G95"/>
      <c r="H95"/>
      <c r="I95"/>
      <c r="J95"/>
      <c r="K95"/>
      <c r="L95"/>
      <c r="M95"/>
      <c r="N95"/>
      <c r="O95"/>
      <c r="P95"/>
      <c r="Q95" s="27"/>
      <c r="R95" s="27"/>
    </row>
    <row r="96" spans="3:18" s="8" customFormat="1" x14ac:dyDescent="0.2">
      <c r="C96"/>
      <c r="D96"/>
      <c r="E96"/>
      <c r="F96"/>
      <c r="G96"/>
      <c r="H96"/>
      <c r="I96"/>
      <c r="J96"/>
      <c r="K96"/>
      <c r="L96"/>
      <c r="M96"/>
      <c r="N96"/>
      <c r="O96"/>
      <c r="P96"/>
      <c r="Q96" s="27"/>
      <c r="R96" s="27"/>
    </row>
    <row r="97" spans="3:17" s="8" customFormat="1" x14ac:dyDescent="0.2">
      <c r="C97" s="56"/>
      <c r="D97" s="57"/>
      <c r="E97" s="57"/>
      <c r="F97" s="57"/>
      <c r="G97" s="57"/>
      <c r="H97" s="57"/>
      <c r="I97" s="57"/>
      <c r="J97" s="57"/>
      <c r="K97" s="57"/>
      <c r="L97" s="57"/>
      <c r="M97" s="57"/>
      <c r="N97" s="57"/>
      <c r="O97" s="57"/>
      <c r="P97" s="58"/>
      <c r="Q97"/>
    </row>
    <row r="98" spans="3:17" s="8" customFormat="1" ht="20.25" customHeight="1" x14ac:dyDescent="0.2">
      <c r="C98" s="59"/>
      <c r="D98" s="743" t="s">
        <v>49</v>
      </c>
      <c r="E98" s="743"/>
      <c r="F98" s="613"/>
      <c r="G98" s="613"/>
      <c r="H98" s="613"/>
      <c r="I98" s="613"/>
      <c r="J98" s="613"/>
      <c r="K98" s="613"/>
      <c r="L98" s="613"/>
      <c r="M98" s="613"/>
      <c r="N98" s="613"/>
      <c r="O98" s="613"/>
      <c r="P98" s="15"/>
      <c r="Q98"/>
    </row>
    <row r="99" spans="3:17" s="8" customFormat="1" ht="9.9499999999999993" customHeight="1" x14ac:dyDescent="0.2">
      <c r="C99" s="59"/>
      <c r="D99" s="10"/>
      <c r="E99" s="10"/>
      <c r="F99" s="10"/>
      <c r="G99" s="10"/>
      <c r="H99" s="10"/>
      <c r="I99" s="10"/>
      <c r="J99" s="10"/>
      <c r="K99" s="10"/>
      <c r="L99" s="10"/>
      <c r="M99" s="10"/>
      <c r="N99" s="10"/>
      <c r="O99" s="10"/>
      <c r="P99" s="15"/>
      <c r="Q99"/>
    </row>
    <row r="100" spans="3:17" s="8" customFormat="1" ht="16.5" x14ac:dyDescent="0.3">
      <c r="C100" s="60"/>
      <c r="D100" s="139" t="s">
        <v>290</v>
      </c>
      <c r="E100" s="124"/>
      <c r="F100" s="124"/>
      <c r="G100" s="124"/>
      <c r="H100" s="124"/>
      <c r="I100" s="124"/>
      <c r="J100" s="124"/>
      <c r="K100" s="124"/>
      <c r="L100" s="124"/>
      <c r="M100" s="124"/>
      <c r="N100" s="124"/>
      <c r="O100" s="124"/>
      <c r="P100" s="132"/>
      <c r="Q100"/>
    </row>
    <row r="101" spans="3:17" s="8" customFormat="1" ht="14.25" x14ac:dyDescent="0.25">
      <c r="C101" s="60"/>
      <c r="D101" s="125" t="s">
        <v>166</v>
      </c>
      <c r="E101" s="124"/>
      <c r="F101" s="124"/>
      <c r="G101" s="124"/>
      <c r="H101" s="124"/>
      <c r="I101" s="124"/>
      <c r="J101" s="124"/>
      <c r="K101" s="124"/>
      <c r="L101" s="124"/>
      <c r="M101" s="124"/>
      <c r="N101" s="124"/>
      <c r="O101" s="124"/>
      <c r="P101" s="132"/>
      <c r="Q101"/>
    </row>
    <row r="102" spans="3:17" s="8" customFormat="1" ht="5.0999999999999996" customHeight="1" x14ac:dyDescent="0.3">
      <c r="C102" s="60"/>
      <c r="D102" s="126"/>
      <c r="E102" s="124"/>
      <c r="F102" s="124"/>
      <c r="G102" s="124"/>
      <c r="H102" s="124"/>
      <c r="I102" s="124"/>
      <c r="J102" s="124"/>
      <c r="K102" s="124"/>
      <c r="L102" s="124"/>
      <c r="M102" s="124"/>
      <c r="N102" s="124"/>
      <c r="O102" s="124"/>
      <c r="P102" s="132"/>
      <c r="Q102"/>
    </row>
    <row r="103" spans="3:17" s="8" customFormat="1" ht="20.100000000000001" customHeight="1" thickBot="1" x14ac:dyDescent="0.35">
      <c r="C103" s="60"/>
      <c r="D103" s="126" t="s">
        <v>291</v>
      </c>
      <c r="E103" s="124"/>
      <c r="F103" s="124"/>
      <c r="G103" s="124"/>
      <c r="H103" s="124"/>
      <c r="I103" s="124"/>
      <c r="J103" s="124"/>
      <c r="K103" s="124"/>
      <c r="L103" s="124"/>
      <c r="M103" s="124"/>
      <c r="N103" s="124"/>
      <c r="O103" s="124"/>
      <c r="P103" s="132"/>
      <c r="Q103"/>
    </row>
    <row r="104" spans="3:17" s="8" customFormat="1" ht="17.25" thickTop="1" thickBot="1" x14ac:dyDescent="0.3">
      <c r="C104" s="60"/>
      <c r="D104" s="744" t="s">
        <v>297</v>
      </c>
      <c r="E104" s="745"/>
      <c r="F104" s="745"/>
      <c r="G104" s="746"/>
      <c r="H104" s="124"/>
      <c r="I104" s="124"/>
      <c r="J104" s="124"/>
      <c r="K104" s="124"/>
      <c r="L104" s="124"/>
      <c r="M104" s="124"/>
      <c r="N104" s="124"/>
      <c r="O104" s="124"/>
      <c r="P104" s="132"/>
      <c r="Q104"/>
    </row>
    <row r="105" spans="3:17" s="8" customFormat="1" ht="20.100000000000001" customHeight="1" thickTop="1" x14ac:dyDescent="0.25">
      <c r="C105" s="60"/>
      <c r="D105" s="242" t="s">
        <v>292</v>
      </c>
      <c r="E105" s="124"/>
      <c r="F105" s="124"/>
      <c r="G105" s="131" t="s">
        <v>293</v>
      </c>
      <c r="H105" s="124"/>
      <c r="I105" s="124"/>
      <c r="J105" s="124"/>
      <c r="K105" s="124"/>
      <c r="L105" s="124"/>
      <c r="M105" s="124"/>
      <c r="N105" s="124"/>
      <c r="O105" s="124"/>
      <c r="P105" s="132"/>
      <c r="Q105"/>
    </row>
    <row r="106" spans="3:17" s="8" customFormat="1" ht="15.95" customHeight="1" x14ac:dyDescent="0.25">
      <c r="C106" s="60"/>
      <c r="D106" s="242" t="s">
        <v>294</v>
      </c>
      <c r="E106" s="242"/>
      <c r="F106" s="570"/>
      <c r="G106" s="131" t="s">
        <v>168</v>
      </c>
      <c r="H106" s="124"/>
      <c r="I106" s="131"/>
      <c r="J106" s="124"/>
      <c r="K106" s="124"/>
      <c r="L106" s="124"/>
      <c r="M106" s="124"/>
      <c r="N106" s="124"/>
      <c r="O106" s="124"/>
      <c r="P106" s="132"/>
      <c r="Q106"/>
    </row>
    <row r="107" spans="3:17" s="8" customFormat="1" ht="14.25" x14ac:dyDescent="0.25">
      <c r="C107" s="60"/>
      <c r="D107" s="242" t="s">
        <v>295</v>
      </c>
      <c r="E107" s="242"/>
      <c r="F107" s="569"/>
      <c r="G107" s="131" t="s">
        <v>169</v>
      </c>
      <c r="H107" s="124"/>
      <c r="I107" s="131"/>
      <c r="J107" s="131"/>
      <c r="K107" s="124"/>
      <c r="L107" s="124"/>
      <c r="M107" s="124"/>
      <c r="N107" s="124"/>
      <c r="O107" s="124"/>
      <c r="P107" s="132"/>
      <c r="Q107"/>
    </row>
    <row r="108" spans="3:17" ht="14.25" x14ac:dyDescent="0.25">
      <c r="C108" s="60"/>
      <c r="D108" s="242" t="s">
        <v>296</v>
      </c>
      <c r="E108" s="242"/>
      <c r="F108" s="569"/>
      <c r="G108" s="131" t="s">
        <v>333</v>
      </c>
      <c r="H108" s="124"/>
      <c r="I108" s="131"/>
      <c r="J108" s="131"/>
      <c r="K108" s="124"/>
      <c r="L108" s="124"/>
      <c r="M108" s="124"/>
      <c r="N108" s="124"/>
      <c r="O108" s="124"/>
      <c r="P108" s="132"/>
    </row>
    <row r="109" spans="3:17" ht="5.0999999999999996" customHeight="1" thickBot="1" x14ac:dyDescent="0.3">
      <c r="C109" s="60"/>
      <c r="D109" s="570"/>
      <c r="E109" s="128"/>
      <c r="F109" s="128"/>
      <c r="G109" s="128"/>
      <c r="H109" s="124"/>
      <c r="I109" s="131"/>
      <c r="J109" s="131"/>
      <c r="K109" s="124"/>
      <c r="L109" s="124"/>
      <c r="M109" s="124"/>
      <c r="N109" s="124"/>
      <c r="O109" s="124"/>
      <c r="P109" s="132"/>
    </row>
    <row r="110" spans="3:17" ht="17.25" thickTop="1" thickBot="1" x14ac:dyDescent="0.3">
      <c r="C110" s="60"/>
      <c r="D110" s="747" t="s">
        <v>298</v>
      </c>
      <c r="E110" s="748"/>
      <c r="F110" s="748"/>
      <c r="G110" s="749"/>
      <c r="H110" s="124"/>
      <c r="I110" s="131"/>
      <c r="J110" s="131"/>
      <c r="K110" s="124"/>
      <c r="L110" s="124"/>
      <c r="M110" s="124"/>
      <c r="N110" s="124"/>
      <c r="O110" s="124"/>
      <c r="P110" s="132"/>
    </row>
    <row r="111" spans="3:17" ht="15" thickTop="1" x14ac:dyDescent="0.25">
      <c r="C111" s="60"/>
      <c r="D111" s="242" t="s">
        <v>299</v>
      </c>
      <c r="E111" s="128"/>
      <c r="F111" s="128"/>
      <c r="G111" s="131" t="s">
        <v>301</v>
      </c>
      <c r="H111" s="124"/>
      <c r="I111" s="131"/>
      <c r="J111" s="131"/>
      <c r="K111" s="124"/>
      <c r="L111" s="124"/>
      <c r="M111" s="124"/>
      <c r="N111" s="124"/>
      <c r="O111" s="124"/>
      <c r="P111" s="132"/>
    </row>
    <row r="112" spans="3:17" ht="14.25" x14ac:dyDescent="0.25">
      <c r="C112" s="60"/>
      <c r="D112" s="242" t="s">
        <v>300</v>
      </c>
      <c r="E112" s="128"/>
      <c r="F112" s="128"/>
      <c r="G112" s="131" t="s">
        <v>302</v>
      </c>
      <c r="H112" s="124"/>
      <c r="I112" s="131"/>
      <c r="J112" s="131"/>
      <c r="K112" s="124"/>
      <c r="L112" s="124"/>
      <c r="M112" s="124"/>
      <c r="N112" s="124"/>
      <c r="O112" s="124"/>
      <c r="P112" s="132"/>
    </row>
    <row r="113" spans="3:16" ht="14.25" x14ac:dyDescent="0.25">
      <c r="C113" s="60"/>
      <c r="D113" s="242" t="s">
        <v>303</v>
      </c>
      <c r="E113" s="128"/>
      <c r="F113" s="128"/>
      <c r="G113" s="131" t="s">
        <v>334</v>
      </c>
      <c r="H113" s="124"/>
      <c r="I113" s="131"/>
      <c r="J113" s="131"/>
      <c r="K113" s="124"/>
      <c r="L113" s="124"/>
      <c r="M113" s="124"/>
      <c r="N113" s="124"/>
      <c r="O113" s="124"/>
      <c r="P113" s="132"/>
    </row>
    <row r="114" spans="3:16" ht="14.25" x14ac:dyDescent="0.25">
      <c r="C114" s="60"/>
      <c r="D114" s="242" t="s">
        <v>306</v>
      </c>
      <c r="E114" s="128"/>
      <c r="F114" s="128"/>
      <c r="G114" s="131" t="s">
        <v>304</v>
      </c>
      <c r="H114" s="124"/>
      <c r="I114" s="131"/>
      <c r="J114" s="131"/>
      <c r="K114" s="124"/>
      <c r="L114" s="124"/>
      <c r="M114" s="124"/>
      <c r="N114" s="124"/>
      <c r="O114" s="124"/>
      <c r="P114" s="132"/>
    </row>
    <row r="115" spans="3:16" ht="14.25" x14ac:dyDescent="0.25">
      <c r="C115" s="60"/>
      <c r="D115" s="242" t="s">
        <v>305</v>
      </c>
      <c r="E115" s="128"/>
      <c r="F115" s="128"/>
      <c r="G115" s="131" t="s">
        <v>307</v>
      </c>
      <c r="H115" s="124"/>
      <c r="I115" s="131"/>
      <c r="J115" s="131"/>
      <c r="K115" s="124"/>
      <c r="L115" s="124"/>
      <c r="M115" s="124"/>
      <c r="N115" s="124"/>
      <c r="O115" s="124"/>
      <c r="P115" s="132"/>
    </row>
    <row r="116" spans="3:16" ht="14.25" x14ac:dyDescent="0.25">
      <c r="C116" s="60"/>
      <c r="D116" s="242"/>
      <c r="E116" s="128"/>
      <c r="F116" s="128"/>
      <c r="G116" s="620" t="s">
        <v>335</v>
      </c>
      <c r="H116" s="124"/>
      <c r="I116" s="131"/>
      <c r="J116" s="131"/>
      <c r="K116" s="124"/>
      <c r="L116" s="124"/>
      <c r="M116" s="124"/>
      <c r="N116" s="124"/>
      <c r="O116" s="124"/>
      <c r="P116" s="132"/>
    </row>
    <row r="117" spans="3:16" ht="14.25" x14ac:dyDescent="0.25">
      <c r="C117" s="60"/>
      <c r="D117" s="570"/>
      <c r="E117" s="128"/>
      <c r="F117" s="128"/>
      <c r="G117" s="128"/>
      <c r="H117" s="124"/>
      <c r="I117" s="131"/>
      <c r="J117" s="131"/>
      <c r="K117" s="124"/>
      <c r="L117" s="124"/>
      <c r="M117" s="124"/>
      <c r="N117" s="124"/>
      <c r="O117" s="124"/>
      <c r="P117" s="132"/>
    </row>
    <row r="118" spans="3:16" ht="16.5" x14ac:dyDescent="0.3">
      <c r="C118" s="60"/>
      <c r="D118" s="126" t="s">
        <v>180</v>
      </c>
      <c r="E118" s="128"/>
      <c r="F118" s="128"/>
      <c r="G118" s="128"/>
      <c r="H118" s="124"/>
      <c r="I118" s="131"/>
      <c r="J118" s="131"/>
      <c r="K118" s="124"/>
      <c r="L118" s="124"/>
      <c r="M118" s="124"/>
      <c r="N118" s="124"/>
      <c r="O118" s="124"/>
      <c r="P118" s="132"/>
    </row>
    <row r="119" spans="3:16" ht="18.75" customHeight="1" x14ac:dyDescent="0.25">
      <c r="C119" s="60"/>
      <c r="D119" s="570" t="s">
        <v>308</v>
      </c>
      <c r="E119" s="128"/>
      <c r="F119" s="128"/>
      <c r="G119" s="128"/>
      <c r="H119" s="124"/>
      <c r="I119" s="131"/>
      <c r="J119" s="131"/>
      <c r="K119" s="124"/>
      <c r="L119" s="124"/>
      <c r="M119" s="124"/>
      <c r="N119" s="124"/>
      <c r="O119" s="124"/>
      <c r="P119" s="132"/>
    </row>
    <row r="120" spans="3:16" ht="14.25" x14ac:dyDescent="0.25">
      <c r="C120" s="60"/>
      <c r="D120" s="570" t="s">
        <v>179</v>
      </c>
      <c r="E120" s="128"/>
      <c r="F120" s="128"/>
      <c r="G120" s="128"/>
      <c r="H120" s="124"/>
      <c r="I120" s="131"/>
      <c r="J120" s="131"/>
      <c r="K120" s="124"/>
      <c r="L120" s="124"/>
      <c r="M120" s="124"/>
      <c r="N120" s="124"/>
      <c r="O120" s="124"/>
      <c r="P120" s="132"/>
    </row>
    <row r="121" spans="3:16" ht="14.25" x14ac:dyDescent="0.25">
      <c r="C121" s="60"/>
      <c r="D121" s="570" t="s">
        <v>309</v>
      </c>
      <c r="E121" s="128"/>
      <c r="F121" s="128"/>
      <c r="G121" s="128"/>
      <c r="H121" s="124"/>
      <c r="I121" s="131"/>
      <c r="J121" s="131"/>
      <c r="K121" s="124"/>
      <c r="L121" s="124"/>
      <c r="M121" s="124"/>
      <c r="N121" s="124"/>
      <c r="O121" s="124"/>
      <c r="P121" s="132"/>
    </row>
    <row r="122" spans="3:16" ht="14.25" x14ac:dyDescent="0.25">
      <c r="C122" s="60"/>
      <c r="D122" s="570"/>
      <c r="E122" s="128"/>
      <c r="F122" s="128"/>
      <c r="G122" s="128"/>
      <c r="H122" s="124"/>
      <c r="I122" s="131"/>
      <c r="J122" s="131"/>
      <c r="K122" s="124"/>
      <c r="L122" s="124"/>
      <c r="M122" s="124"/>
      <c r="N122" s="124"/>
      <c r="O122" s="124"/>
      <c r="P122" s="132"/>
    </row>
    <row r="123" spans="3:16" ht="16.5" x14ac:dyDescent="0.3">
      <c r="C123" s="732" t="s">
        <v>347</v>
      </c>
      <c r="D123" s="733"/>
      <c r="E123" s="733"/>
      <c r="F123" s="733"/>
      <c r="G123" s="733"/>
      <c r="H123" s="733"/>
      <c r="I123" s="733"/>
      <c r="J123" s="733"/>
      <c r="K123" s="733"/>
      <c r="L123" s="733"/>
      <c r="M123" s="733"/>
      <c r="N123" s="733"/>
      <c r="O123" s="733"/>
      <c r="P123" s="734"/>
    </row>
    <row r="124" spans="3:16" ht="16.5" x14ac:dyDescent="0.3">
      <c r="C124" s="60"/>
      <c r="D124" s="139"/>
      <c r="E124" s="128"/>
      <c r="F124" s="128"/>
      <c r="G124" s="128"/>
      <c r="H124" s="124"/>
      <c r="I124" s="131"/>
      <c r="J124" s="131"/>
      <c r="K124" s="124"/>
      <c r="L124" s="124"/>
      <c r="M124" s="124"/>
      <c r="N124" s="124"/>
      <c r="O124" s="124"/>
      <c r="P124" s="132"/>
    </row>
    <row r="125" spans="3:16" ht="16.5" customHeight="1" x14ac:dyDescent="0.3">
      <c r="C125" s="60"/>
      <c r="D125" s="126" t="s">
        <v>66</v>
      </c>
      <c r="E125" s="129"/>
      <c r="F125" s="129"/>
      <c r="G125" s="129"/>
      <c r="H125" s="124"/>
      <c r="I125" s="124"/>
      <c r="J125" s="131"/>
      <c r="K125" s="124"/>
      <c r="L125" s="124"/>
      <c r="M125" s="124"/>
      <c r="N125" s="124"/>
      <c r="O125" s="124"/>
      <c r="P125" s="132"/>
    </row>
    <row r="126" spans="3:16" ht="14.25" x14ac:dyDescent="0.25">
      <c r="C126" s="60"/>
      <c r="D126" s="131" t="s">
        <v>67</v>
      </c>
      <c r="E126" s="129"/>
      <c r="F126" s="129"/>
      <c r="G126" s="129"/>
      <c r="H126" s="124"/>
      <c r="I126" s="124"/>
      <c r="J126" s="131"/>
      <c r="K126" s="124"/>
      <c r="L126" s="124"/>
      <c r="M126" s="124"/>
      <c r="N126" s="124"/>
      <c r="O126" s="124"/>
      <c r="P126" s="132"/>
    </row>
    <row r="127" spans="3:16" ht="12" customHeight="1" x14ac:dyDescent="0.25">
      <c r="C127" s="62"/>
      <c r="D127" s="131" t="s">
        <v>96</v>
      </c>
      <c r="E127" s="130"/>
      <c r="F127" s="130"/>
      <c r="G127" s="130"/>
      <c r="H127" s="17"/>
      <c r="I127" s="17"/>
      <c r="J127" s="131"/>
      <c r="K127" s="17"/>
      <c r="L127" s="17"/>
      <c r="M127" s="17"/>
      <c r="N127" s="17"/>
      <c r="O127" s="17"/>
      <c r="P127" s="133"/>
    </row>
    <row r="128" spans="3:16" ht="14.25" x14ac:dyDescent="0.25">
      <c r="C128" s="62"/>
      <c r="D128" s="131"/>
      <c r="E128" s="17"/>
      <c r="F128" s="17"/>
      <c r="G128" s="17"/>
      <c r="H128" s="17"/>
      <c r="I128" s="17"/>
      <c r="J128" s="17"/>
      <c r="K128" s="17"/>
      <c r="L128" s="17"/>
      <c r="M128" s="17"/>
      <c r="N128" s="17"/>
      <c r="O128" s="17"/>
      <c r="P128" s="133"/>
    </row>
    <row r="129" spans="3:16" ht="16.5" customHeight="1" x14ac:dyDescent="0.2">
      <c r="C129" s="750" t="s">
        <v>98</v>
      </c>
      <c r="D129" s="751"/>
      <c r="E129" s="751"/>
      <c r="F129" s="751"/>
      <c r="G129" s="751"/>
      <c r="H129" s="751"/>
      <c r="I129" s="751"/>
      <c r="J129" s="751"/>
      <c r="K129" s="751"/>
      <c r="L129" s="751"/>
      <c r="M129" s="751"/>
      <c r="N129" s="751"/>
      <c r="O129" s="751"/>
      <c r="P129" s="752"/>
    </row>
    <row r="130" spans="3:16" x14ac:dyDescent="0.2">
      <c r="C130" s="753"/>
      <c r="D130" s="754"/>
      <c r="E130" s="754"/>
      <c r="F130" s="754"/>
      <c r="G130" s="754"/>
      <c r="H130" s="754"/>
      <c r="I130" s="754"/>
      <c r="J130" s="754"/>
      <c r="K130" s="754"/>
      <c r="L130" s="754"/>
      <c r="M130" s="754"/>
      <c r="N130" s="754"/>
      <c r="O130" s="754"/>
      <c r="P130" s="755"/>
    </row>
    <row r="131" spans="3:16" x14ac:dyDescent="0.2">
      <c r="C131" s="56"/>
      <c r="D131" s="141"/>
      <c r="E131" s="141"/>
      <c r="F131" s="141"/>
      <c r="G131" s="141"/>
      <c r="H131" s="141"/>
      <c r="I131" s="141"/>
      <c r="J131" s="141"/>
      <c r="K131" s="141"/>
      <c r="L131" s="141"/>
      <c r="M131" s="141"/>
      <c r="N131" s="141"/>
      <c r="O131" s="141"/>
      <c r="P131" s="618"/>
    </row>
    <row r="132" spans="3:16" ht="24" customHeight="1" x14ac:dyDescent="0.2">
      <c r="C132" s="59"/>
      <c r="D132" s="663" t="s">
        <v>71</v>
      </c>
      <c r="E132" s="663"/>
      <c r="F132" s="10"/>
      <c r="G132" s="10"/>
      <c r="H132" s="10"/>
      <c r="I132" s="10"/>
      <c r="J132" s="10"/>
      <c r="K132" s="10"/>
      <c r="L132" s="10"/>
      <c r="M132" s="10"/>
      <c r="N132" s="10"/>
      <c r="O132" s="10"/>
      <c r="P132" s="15"/>
    </row>
    <row r="133" spans="3:16" x14ac:dyDescent="0.2">
      <c r="C133" s="59"/>
      <c r="D133" s="10"/>
      <c r="E133" s="10"/>
      <c r="F133" s="10"/>
      <c r="G133" s="10"/>
      <c r="H133" s="10"/>
      <c r="I133" s="10"/>
      <c r="J133" s="10"/>
      <c r="K133" s="10"/>
      <c r="L133" s="10"/>
      <c r="M133" s="10"/>
      <c r="N133" s="10"/>
      <c r="O133" s="10"/>
      <c r="P133" s="15"/>
    </row>
    <row r="134" spans="3:16" x14ac:dyDescent="0.2">
      <c r="C134" s="59"/>
      <c r="D134" s="10"/>
      <c r="E134" s="10"/>
      <c r="F134" s="10"/>
      <c r="G134" s="10"/>
      <c r="H134" s="10"/>
      <c r="I134" s="10"/>
      <c r="J134" s="10"/>
      <c r="K134" s="10"/>
      <c r="L134" s="10"/>
      <c r="M134" s="10"/>
      <c r="N134" s="10"/>
      <c r="O134" s="10"/>
      <c r="P134" s="15"/>
    </row>
    <row r="135" spans="3:16" x14ac:dyDescent="0.2">
      <c r="C135" s="59"/>
      <c r="D135" s="10"/>
      <c r="E135" s="10"/>
      <c r="F135" s="10"/>
      <c r="G135" s="10"/>
      <c r="H135" s="10"/>
      <c r="I135" s="10"/>
      <c r="J135" s="10"/>
      <c r="K135" s="10"/>
      <c r="L135" s="10"/>
      <c r="M135" s="10"/>
      <c r="N135" s="10"/>
      <c r="O135" s="10"/>
      <c r="P135" s="15"/>
    </row>
    <row r="136" spans="3:16" x14ac:dyDescent="0.2">
      <c r="C136" s="59"/>
      <c r="D136" s="10"/>
      <c r="E136" s="10"/>
      <c r="F136" s="10"/>
      <c r="G136" s="10"/>
      <c r="H136" s="10"/>
      <c r="I136" s="10"/>
      <c r="J136" s="10"/>
      <c r="K136" s="10"/>
      <c r="L136" s="10"/>
      <c r="M136" s="10"/>
      <c r="N136" s="10"/>
      <c r="O136" s="10"/>
      <c r="P136" s="15"/>
    </row>
    <row r="137" spans="3:16" x14ac:dyDescent="0.2">
      <c r="C137" s="59"/>
      <c r="D137" s="10"/>
      <c r="E137" s="10"/>
      <c r="F137" s="10"/>
      <c r="G137" s="10"/>
      <c r="H137" s="10"/>
      <c r="I137" s="10"/>
      <c r="J137" s="10"/>
      <c r="K137" s="10"/>
      <c r="L137" s="10"/>
      <c r="M137" s="10"/>
      <c r="N137" s="10"/>
      <c r="O137" s="10"/>
      <c r="P137" s="15"/>
    </row>
    <row r="138" spans="3:16" ht="8.25" customHeight="1" x14ac:dyDescent="0.2">
      <c r="C138" s="59"/>
      <c r="D138" s="10"/>
      <c r="E138" s="10"/>
      <c r="F138" s="10"/>
      <c r="G138" s="10"/>
      <c r="H138" s="10"/>
      <c r="I138" s="10"/>
      <c r="J138" s="10"/>
      <c r="K138" s="10"/>
      <c r="L138" s="10"/>
      <c r="M138" s="10"/>
      <c r="N138" s="10"/>
      <c r="O138" s="10"/>
      <c r="P138" s="15"/>
    </row>
    <row r="139" spans="3:16" ht="7.5" customHeight="1" x14ac:dyDescent="0.2">
      <c r="C139" s="59"/>
      <c r="D139" s="10"/>
      <c r="E139" s="10"/>
      <c r="F139" s="10"/>
      <c r="G139" s="10"/>
      <c r="H139" s="10"/>
      <c r="I139" s="10"/>
      <c r="J139" s="10"/>
      <c r="K139" s="10"/>
      <c r="L139" s="10"/>
      <c r="M139" s="10"/>
      <c r="N139" s="10"/>
      <c r="O139" s="10"/>
      <c r="P139" s="15"/>
    </row>
    <row r="140" spans="3:16" ht="10.5" customHeight="1" x14ac:dyDescent="0.2">
      <c r="C140" s="59"/>
      <c r="D140" s="10"/>
      <c r="E140" s="10"/>
      <c r="F140" s="10"/>
      <c r="G140" s="10"/>
      <c r="H140" s="10"/>
      <c r="I140" s="10"/>
      <c r="J140" s="10"/>
      <c r="K140" s="10"/>
      <c r="L140" s="10"/>
      <c r="M140" s="10"/>
      <c r="N140" s="10"/>
      <c r="O140" s="10"/>
      <c r="P140" s="15"/>
    </row>
    <row r="141" spans="3:16" x14ac:dyDescent="0.2">
      <c r="C141" s="59"/>
      <c r="D141" s="10"/>
      <c r="E141" s="10"/>
      <c r="F141" s="10"/>
      <c r="G141" s="10"/>
      <c r="H141" s="10"/>
      <c r="I141" s="10"/>
      <c r="J141" s="10"/>
      <c r="K141" s="10"/>
      <c r="L141" s="10"/>
      <c r="M141" s="10"/>
      <c r="N141" s="10"/>
      <c r="O141" s="10"/>
      <c r="P141" s="15"/>
    </row>
    <row r="142" spans="3:16" ht="17.25" x14ac:dyDescent="0.3">
      <c r="C142" s="59"/>
      <c r="D142" s="142"/>
      <c r="E142" s="142"/>
      <c r="F142" s="142"/>
      <c r="G142" s="142"/>
      <c r="H142" s="142"/>
      <c r="I142" s="142"/>
      <c r="J142" s="142"/>
      <c r="K142" s="142"/>
      <c r="L142" s="142"/>
      <c r="M142" s="142"/>
      <c r="N142" s="142"/>
      <c r="O142" s="142"/>
      <c r="P142" s="619"/>
    </row>
    <row r="143" spans="3:16" ht="20.25" x14ac:dyDescent="0.2">
      <c r="C143" s="697" t="s">
        <v>114</v>
      </c>
      <c r="D143" s="681"/>
      <c r="E143" s="681"/>
      <c r="F143" s="681"/>
      <c r="G143" s="681"/>
      <c r="H143" s="681"/>
      <c r="I143" s="681"/>
      <c r="J143" s="681"/>
      <c r="K143" s="681"/>
      <c r="L143" s="681"/>
      <c r="M143" s="681"/>
      <c r="N143" s="681"/>
      <c r="O143" s="681"/>
      <c r="P143" s="698"/>
    </row>
    <row r="144" spans="3:16" x14ac:dyDescent="0.2">
      <c r="C144" s="59"/>
      <c r="D144" s="10"/>
      <c r="E144" s="10"/>
      <c r="F144" s="10"/>
      <c r="G144" s="10"/>
      <c r="H144" s="10"/>
      <c r="I144" s="10"/>
      <c r="J144" s="10"/>
      <c r="K144" s="10"/>
      <c r="L144" s="10"/>
      <c r="M144" s="10"/>
      <c r="N144" s="10"/>
      <c r="O144" s="10"/>
      <c r="P144" s="15"/>
    </row>
    <row r="145" spans="3:16" x14ac:dyDescent="0.2">
      <c r="C145" s="143"/>
      <c r="D145" s="65"/>
      <c r="E145" s="65"/>
      <c r="F145" s="65"/>
      <c r="G145" s="65"/>
      <c r="H145" s="65"/>
      <c r="I145" s="65"/>
      <c r="J145" s="65"/>
      <c r="K145" s="65"/>
      <c r="L145" s="65"/>
      <c r="M145" s="65"/>
      <c r="N145" s="65"/>
      <c r="O145" s="65"/>
      <c r="P145" s="144"/>
    </row>
  </sheetData>
  <sheetProtection password="CF58" sheet="1" scenarios="1" formatRows="0"/>
  <mergeCells count="12">
    <mergeCell ref="F45:G45"/>
    <mergeCell ref="C143:P143"/>
    <mergeCell ref="D4:G4"/>
    <mergeCell ref="D30:G30"/>
    <mergeCell ref="D2:L2"/>
    <mergeCell ref="D8:G8"/>
    <mergeCell ref="D132:E132"/>
    <mergeCell ref="D98:E98"/>
    <mergeCell ref="D104:G104"/>
    <mergeCell ref="D110:G110"/>
    <mergeCell ref="C129:P130"/>
    <mergeCell ref="C123:P123"/>
  </mergeCells>
  <dataValidations count="2">
    <dataValidation type="decimal" allowBlank="1" showInputMessage="1" showErrorMessage="1" errorTitle="ERROR: NÚMERO DE SEMANAS" error="De 0 a 5 máximo" sqref="E33:E44">
      <formula1>0</formula1>
      <formula2>5</formula2>
    </dataValidation>
    <dataValidation type="list" allowBlank="1" showInputMessage="1" showErrorMessage="1" sqref="D33">
      <formula1>month</formula1>
    </dataValidation>
  </dataValidations>
  <pageMargins left="0.70866141732283472" right="0.70866141732283472" top="0.74803149606299213" bottom="0.74803149606299213" header="0.31496062992125984" footer="0.31496062992125984"/>
  <pageSetup paperSize="9" scale="72"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pageSetUpPr fitToPage="1"/>
  </sheetPr>
  <dimension ref="B1:Y131"/>
  <sheetViews>
    <sheetView showGridLines="0" showRowColHeaders="0" zoomScaleNormal="100" workbookViewId="0">
      <pane xSplit="7" ySplit="8" topLeftCell="H9" activePane="bottomRight" state="frozen"/>
      <selection pane="topRight" activeCell="G1" sqref="G1"/>
      <selection pane="bottomLeft" activeCell="A9" sqref="A9"/>
      <selection pane="bottomRight" activeCell="A9" sqref="A9:A52"/>
    </sheetView>
  </sheetViews>
  <sheetFormatPr baseColWidth="10" defaultRowHeight="12.75" x14ac:dyDescent="0.2"/>
  <cols>
    <col min="1" max="1" width="0" hidden="1" customWidth="1"/>
    <col min="2" max="2" width="1.42578125" style="8" customWidth="1"/>
    <col min="3" max="3" width="1.28515625" customWidth="1"/>
    <col min="4" max="4" width="8.42578125" customWidth="1"/>
    <col min="5" max="7" width="12.140625" customWidth="1"/>
    <col min="8" max="8" width="13.5703125" customWidth="1"/>
    <col min="9" max="10" width="12.140625" customWidth="1"/>
    <col min="11" max="11" width="2.28515625" customWidth="1"/>
    <col min="12" max="12" width="15.140625" customWidth="1"/>
    <col min="13" max="14" width="11.140625" customWidth="1"/>
    <col min="15" max="18" width="13" customWidth="1"/>
    <col min="19" max="19" width="2.42578125" customWidth="1"/>
    <col min="20" max="24" width="11.42578125" style="8"/>
  </cols>
  <sheetData>
    <row r="1" spans="2:25" s="8" customFormat="1" ht="5.0999999999999996" customHeight="1" thickBot="1" x14ac:dyDescent="0.25">
      <c r="B1" s="7"/>
      <c r="C1" s="7"/>
      <c r="D1" s="7"/>
      <c r="E1" s="7"/>
      <c r="F1" s="7"/>
      <c r="G1" s="7"/>
      <c r="H1" s="7"/>
      <c r="I1" s="7"/>
      <c r="J1" s="7"/>
      <c r="K1" s="7"/>
      <c r="L1" s="7"/>
      <c r="M1" s="7"/>
      <c r="N1" s="7"/>
      <c r="O1" s="7"/>
      <c r="P1" s="7"/>
      <c r="Q1" s="7"/>
      <c r="R1" s="7"/>
      <c r="S1" s="7"/>
      <c r="T1" s="7"/>
      <c r="U1" s="7"/>
      <c r="V1" s="7"/>
      <c r="W1" s="7"/>
    </row>
    <row r="2" spans="2:25" ht="24.75" customHeight="1" thickTop="1" thickBot="1" x14ac:dyDescent="0.3">
      <c r="B2" s="7"/>
      <c r="C2" s="1"/>
      <c r="D2" s="669" t="s">
        <v>282</v>
      </c>
      <c r="E2" s="669"/>
      <c r="F2" s="669"/>
      <c r="G2" s="669"/>
      <c r="H2" s="669"/>
      <c r="I2" s="669"/>
      <c r="J2" s="669"/>
      <c r="K2" s="669"/>
      <c r="L2" s="669"/>
      <c r="M2" s="67"/>
      <c r="N2" s="71"/>
      <c r="O2" s="462"/>
      <c r="P2" s="463"/>
      <c r="Q2" s="461"/>
      <c r="R2" s="381"/>
      <c r="S2" s="98"/>
      <c r="T2" s="12"/>
      <c r="U2" s="7"/>
      <c r="V2" s="7"/>
      <c r="W2" s="7"/>
    </row>
    <row r="3" spans="2:25" s="8" customFormat="1" ht="6.75" customHeight="1" thickTop="1" x14ac:dyDescent="0.25">
      <c r="B3" s="7"/>
      <c r="C3" s="407"/>
      <c r="D3" s="406"/>
      <c r="E3" s="406"/>
      <c r="F3" s="406"/>
      <c r="G3" s="406"/>
      <c r="H3" s="406"/>
      <c r="I3" s="406"/>
      <c r="J3" s="406"/>
      <c r="K3" s="406"/>
      <c r="L3" s="406"/>
      <c r="M3" s="406"/>
      <c r="N3" s="406"/>
      <c r="O3" s="464"/>
      <c r="P3" s="465"/>
      <c r="Q3" s="411"/>
      <c r="R3" s="411"/>
      <c r="S3" s="411"/>
      <c r="T3" s="12"/>
      <c r="U3" s="7"/>
      <c r="V3" s="7"/>
      <c r="W3" s="7"/>
      <c r="Y3"/>
    </row>
    <row r="4" spans="2:25" s="8" customFormat="1" ht="16.5" customHeight="1" x14ac:dyDescent="0.35">
      <c r="B4" s="7"/>
      <c r="C4" s="408"/>
      <c r="D4" s="758" t="s">
        <v>204</v>
      </c>
      <c r="E4" s="759"/>
      <c r="F4" s="456" t="s">
        <v>200</v>
      </c>
      <c r="G4" s="650">
        <f ca="1">'2a'!$I$75</f>
        <v>2018</v>
      </c>
      <c r="H4" s="449" t="s">
        <v>216</v>
      </c>
      <c r="I4" s="288"/>
      <c r="J4" s="288"/>
      <c r="K4" s="412"/>
      <c r="L4" s="413" t="s">
        <v>214</v>
      </c>
      <c r="M4" s="414" t="s">
        <v>213</v>
      </c>
      <c r="N4" s="415" t="s">
        <v>152</v>
      </c>
      <c r="O4" s="464"/>
      <c r="P4" s="465"/>
      <c r="Q4" s="77"/>
      <c r="R4" s="77"/>
      <c r="S4" s="411"/>
      <c r="T4" s="12"/>
      <c r="U4" s="7"/>
      <c r="V4" s="7"/>
      <c r="W4" s="7"/>
      <c r="Y4"/>
    </row>
    <row r="5" spans="2:25" s="8" customFormat="1" ht="15" customHeight="1" x14ac:dyDescent="0.25">
      <c r="B5" s="7"/>
      <c r="C5" s="408"/>
      <c r="D5" s="760" t="s">
        <v>201</v>
      </c>
      <c r="E5" s="761"/>
      <c r="F5" s="762"/>
      <c r="G5" s="453">
        <f>$P$26</f>
        <v>0</v>
      </c>
      <c r="H5" s="450" t="str">
        <f>IF(G5=0,"n/d",G6/G5)</f>
        <v>n/d</v>
      </c>
      <c r="I5" s="288"/>
      <c r="J5" s="288"/>
      <c r="K5" s="416">
        <v>1</v>
      </c>
      <c r="L5" s="418" t="s">
        <v>134</v>
      </c>
      <c r="M5" s="425">
        <v>100</v>
      </c>
      <c r="N5" s="425">
        <v>10</v>
      </c>
      <c r="O5" s="464"/>
      <c r="P5" s="465"/>
      <c r="Q5" s="77"/>
      <c r="R5" s="77"/>
      <c r="S5" s="411"/>
      <c r="T5" s="12"/>
      <c r="U5" s="7"/>
      <c r="V5" s="7"/>
      <c r="W5" s="7"/>
      <c r="Y5"/>
    </row>
    <row r="6" spans="2:25" s="8" customFormat="1" ht="15" customHeight="1" x14ac:dyDescent="0.25">
      <c r="B6" s="7"/>
      <c r="C6" s="408"/>
      <c r="D6" s="763" t="s">
        <v>202</v>
      </c>
      <c r="E6" s="764"/>
      <c r="F6" s="765"/>
      <c r="G6" s="454">
        <f>$Q$26</f>
        <v>0</v>
      </c>
      <c r="H6" s="451" t="s">
        <v>217</v>
      </c>
      <c r="I6" s="448"/>
      <c r="J6" s="288"/>
      <c r="K6" s="416">
        <v>2</v>
      </c>
      <c r="L6" s="419" t="s">
        <v>135</v>
      </c>
      <c r="M6" s="426"/>
      <c r="N6" s="426"/>
      <c r="O6" s="464"/>
      <c r="P6" s="465"/>
      <c r="Q6" s="77"/>
      <c r="R6" s="77"/>
      <c r="S6" s="411"/>
      <c r="T6" s="12"/>
      <c r="U6" s="7"/>
      <c r="V6" s="7"/>
      <c r="W6" s="7"/>
      <c r="Y6"/>
    </row>
    <row r="7" spans="2:25" s="8" customFormat="1" ht="15" customHeight="1" x14ac:dyDescent="0.25">
      <c r="B7" s="7"/>
      <c r="C7" s="408"/>
      <c r="D7" s="766" t="s">
        <v>203</v>
      </c>
      <c r="E7" s="767"/>
      <c r="F7" s="768"/>
      <c r="G7" s="455">
        <f>$R$26</f>
        <v>0</v>
      </c>
      <c r="H7" s="452" t="str">
        <f>IF(G6=0,"n/d",100%-G7/G6)</f>
        <v>n/d</v>
      </c>
      <c r="I7" s="288"/>
      <c r="J7" s="288"/>
      <c r="K7" s="417">
        <v>3</v>
      </c>
      <c r="L7" s="420" t="s">
        <v>136</v>
      </c>
      <c r="M7" s="427"/>
      <c r="N7" s="427"/>
      <c r="O7" s="464"/>
      <c r="P7" s="465"/>
      <c r="Q7" s="77"/>
      <c r="R7" s="77"/>
      <c r="S7" s="411"/>
      <c r="T7" s="12"/>
      <c r="U7" s="7"/>
      <c r="V7" s="7"/>
      <c r="W7" s="7"/>
      <c r="Y7"/>
    </row>
    <row r="8" spans="2:25" s="8" customFormat="1" ht="6.75" customHeight="1" x14ac:dyDescent="0.25">
      <c r="B8" s="7"/>
      <c r="C8" s="409"/>
      <c r="D8" s="410"/>
      <c r="E8" s="410"/>
      <c r="F8" s="410"/>
      <c r="G8" s="410"/>
      <c r="H8" s="410"/>
      <c r="I8" s="410"/>
      <c r="J8" s="410"/>
      <c r="K8" s="410"/>
      <c r="L8" s="410"/>
      <c r="M8" s="410"/>
      <c r="N8" s="410"/>
      <c r="O8" s="466"/>
      <c r="P8" s="467"/>
      <c r="Q8" s="428"/>
      <c r="R8" s="428"/>
      <c r="S8" s="428"/>
      <c r="T8" s="12"/>
      <c r="U8" s="7"/>
      <c r="V8" s="7"/>
      <c r="W8" s="7"/>
      <c r="Y8"/>
    </row>
    <row r="9" spans="2:25" s="8" customFormat="1" ht="6.75" customHeight="1" thickBot="1" x14ac:dyDescent="0.3">
      <c r="B9" s="7"/>
      <c r="C9" s="59"/>
      <c r="D9" s="17"/>
      <c r="E9" s="17"/>
      <c r="F9" s="17"/>
      <c r="G9" s="17"/>
      <c r="H9" s="17"/>
      <c r="I9" s="17"/>
      <c r="J9" s="17"/>
      <c r="K9" s="17"/>
      <c r="L9" s="17"/>
      <c r="M9" s="17"/>
      <c r="N9" s="17"/>
      <c r="O9" s="17"/>
      <c r="P9" s="17"/>
      <c r="Q9" s="17"/>
      <c r="R9" s="17"/>
      <c r="S9" s="102"/>
      <c r="T9" s="12"/>
      <c r="U9" s="7"/>
      <c r="V9" s="7"/>
      <c r="W9" s="7"/>
      <c r="Y9"/>
    </row>
    <row r="10" spans="2:25" s="8" customFormat="1" ht="21.75" customHeight="1" thickTop="1" x14ac:dyDescent="0.25">
      <c r="B10" s="7"/>
      <c r="C10" s="59"/>
      <c r="D10" s="769" t="s">
        <v>205</v>
      </c>
      <c r="E10" s="770"/>
      <c r="F10" s="770"/>
      <c r="G10" s="771"/>
      <c r="H10" s="401"/>
      <c r="I10" s="401"/>
      <c r="J10" s="401"/>
      <c r="K10" s="17"/>
      <c r="L10" s="777" t="s">
        <v>207</v>
      </c>
      <c r="M10" s="778"/>
      <c r="N10" s="778"/>
      <c r="O10" s="779"/>
      <c r="P10" s="564"/>
      <c r="Q10" s="564"/>
      <c r="R10" s="564"/>
      <c r="S10" s="102"/>
      <c r="T10" s="12"/>
      <c r="U10" s="7"/>
      <c r="V10" s="7"/>
      <c r="W10" s="7"/>
      <c r="Y10"/>
    </row>
    <row r="11" spans="2:25" s="8" customFormat="1" ht="6.75" customHeight="1" thickBot="1" x14ac:dyDescent="0.3">
      <c r="B11" s="7"/>
      <c r="C11" s="59"/>
      <c r="D11" s="17"/>
      <c r="E11" s="17"/>
      <c r="F11" s="17"/>
      <c r="G11" s="17"/>
      <c r="H11" s="17"/>
      <c r="I11" s="17"/>
      <c r="J11" s="17"/>
      <c r="K11" s="17"/>
      <c r="L11" s="17"/>
      <c r="M11" s="17"/>
      <c r="N11" s="17"/>
      <c r="O11" s="17"/>
      <c r="P11" s="17"/>
      <c r="Q11" s="17"/>
      <c r="R11" s="17"/>
      <c r="S11" s="102"/>
      <c r="T11" s="12"/>
      <c r="U11" s="7"/>
      <c r="V11" s="7"/>
      <c r="W11" s="7"/>
      <c r="Y11"/>
    </row>
    <row r="12" spans="2:25" s="8" customFormat="1" ht="18" customHeight="1" thickTop="1" x14ac:dyDescent="0.25">
      <c r="B12" s="7"/>
      <c r="C12" s="59"/>
      <c r="D12" s="772" t="s">
        <v>206</v>
      </c>
      <c r="E12" s="774" t="s">
        <v>209</v>
      </c>
      <c r="F12" s="774"/>
      <c r="G12" s="774"/>
      <c r="H12" s="775" t="s">
        <v>210</v>
      </c>
      <c r="I12" s="775"/>
      <c r="J12" s="776"/>
      <c r="K12" s="17"/>
      <c r="L12" s="780" t="s">
        <v>189</v>
      </c>
      <c r="M12" s="782" t="s">
        <v>208</v>
      </c>
      <c r="N12" s="783"/>
      <c r="O12" s="403" t="s">
        <v>211</v>
      </c>
      <c r="P12" s="756" t="s">
        <v>0</v>
      </c>
      <c r="Q12" s="756"/>
      <c r="R12" s="757"/>
      <c r="S12" s="102"/>
      <c r="T12" s="12"/>
      <c r="U12" s="7"/>
      <c r="V12" s="7"/>
      <c r="W12" s="7"/>
      <c r="Y12"/>
    </row>
    <row r="13" spans="2:25" s="8" customFormat="1" ht="15" customHeight="1" thickBot="1" x14ac:dyDescent="0.3">
      <c r="B13" s="7"/>
      <c r="C13" s="59"/>
      <c r="D13" s="773"/>
      <c r="E13" s="421" t="str">
        <f>$L$5</f>
        <v>Producto 1</v>
      </c>
      <c r="F13" s="421" t="str">
        <f>$L$6</f>
        <v>Producto 2</v>
      </c>
      <c r="G13" s="422" t="str">
        <f>$L$7</f>
        <v>Producto 3</v>
      </c>
      <c r="H13" s="423" t="str">
        <f t="shared" ref="H13:J13" si="0">E13</f>
        <v>Producto 1</v>
      </c>
      <c r="I13" s="423" t="str">
        <f t="shared" si="0"/>
        <v>Producto 2</v>
      </c>
      <c r="J13" s="424" t="str">
        <f t="shared" si="0"/>
        <v>Producto 3</v>
      </c>
      <c r="K13" s="17"/>
      <c r="L13" s="781"/>
      <c r="M13" s="433" t="str">
        <f>$E$12</f>
        <v>LABORABLES</v>
      </c>
      <c r="N13" s="432" t="str">
        <f>$H$12</f>
        <v>FESTIVOS</v>
      </c>
      <c r="O13" s="402" t="s">
        <v>212</v>
      </c>
      <c r="P13" s="404" t="s">
        <v>194</v>
      </c>
      <c r="Q13" s="404" t="s">
        <v>45</v>
      </c>
      <c r="R13" s="405" t="s">
        <v>152</v>
      </c>
      <c r="S13" s="102"/>
      <c r="T13" s="12"/>
      <c r="U13" s="7"/>
      <c r="V13" s="7"/>
      <c r="W13" s="7"/>
      <c r="Y13"/>
    </row>
    <row r="14" spans="2:25" s="8" customFormat="1" ht="14.1" customHeight="1" thickTop="1" x14ac:dyDescent="0.25">
      <c r="B14" s="7"/>
      <c r="C14" s="59"/>
      <c r="D14" s="651">
        <v>9</v>
      </c>
      <c r="E14" s="392"/>
      <c r="F14" s="393"/>
      <c r="G14" s="393"/>
      <c r="H14" s="392"/>
      <c r="I14" s="393"/>
      <c r="J14" s="398"/>
      <c r="K14" s="17"/>
      <c r="L14" s="359" t="s">
        <v>1</v>
      </c>
      <c r="M14" s="434"/>
      <c r="N14" s="434"/>
      <c r="O14" s="438"/>
      <c r="P14" s="458">
        <f>calculo!F20</f>
        <v>0</v>
      </c>
      <c r="Q14" s="458">
        <f>calculo!G20</f>
        <v>0</v>
      </c>
      <c r="R14" s="458">
        <f>calculo!H20</f>
        <v>0</v>
      </c>
      <c r="S14" s="102"/>
      <c r="T14" s="12"/>
      <c r="U14" s="7"/>
      <c r="V14" s="7"/>
      <c r="W14" s="7"/>
    </row>
    <row r="15" spans="2:25" s="8" customFormat="1" ht="14.1" customHeight="1" x14ac:dyDescent="0.25">
      <c r="B15" s="7"/>
      <c r="C15" s="59"/>
      <c r="D15" s="652">
        <v>10</v>
      </c>
      <c r="E15" s="394"/>
      <c r="F15" s="395"/>
      <c r="G15" s="395"/>
      <c r="H15" s="394"/>
      <c r="I15" s="395"/>
      <c r="J15" s="399"/>
      <c r="K15" s="17"/>
      <c r="L15" s="481" t="str">
        <f>IF(L14=SB!P$8,SB!P$9,IF(L14=SB!P$9,SB!P$10,IF(L14=SB!P$10,SB!P$11,IF(L14=SB!P$11,SB!P$12,IF(L14=SB!P$12,SB!P$13,IF(L14=SB!P$13,SB!P$14,IF(L14=SB!P$14,SB!P$15,IF(L14=SB!P$15,SB!P$16,IF(L14=SB!P$16,SB!P$17,IF(L14=SB!P$17,SB!P$18,IF(L14=SB!P$18,SB!P$19,SB!P$8)))))))))))</f>
        <v>Febrero</v>
      </c>
      <c r="M15" s="435"/>
      <c r="N15" s="435"/>
      <c r="O15" s="366"/>
      <c r="P15" s="459">
        <f>calculo!F21</f>
        <v>0</v>
      </c>
      <c r="Q15" s="459">
        <f>calculo!G21</f>
        <v>0</v>
      </c>
      <c r="R15" s="459">
        <f>calculo!H21</f>
        <v>0</v>
      </c>
      <c r="S15" s="102"/>
      <c r="T15" s="12"/>
      <c r="U15" s="7"/>
      <c r="V15" s="7"/>
      <c r="W15" s="7"/>
    </row>
    <row r="16" spans="2:25" s="8" customFormat="1" ht="14.1" customHeight="1" x14ac:dyDescent="0.25">
      <c r="B16" s="7"/>
      <c r="C16" s="59"/>
      <c r="D16" s="652">
        <f t="shared" ref="D16:D33" si="1">D15+1</f>
        <v>11</v>
      </c>
      <c r="E16" s="394"/>
      <c r="F16" s="395"/>
      <c r="G16" s="395"/>
      <c r="H16" s="394"/>
      <c r="I16" s="395"/>
      <c r="J16" s="399"/>
      <c r="K16" s="17"/>
      <c r="L16" s="481" t="str">
        <f>IF(L15=SB!P$8,SB!P$9,IF(L15=SB!P$9,SB!P$10,IF(L15=SB!P$10,SB!P$11,IF(L15=SB!P$11,SB!P$12,IF(L15=SB!P$12,SB!P$13,IF(L15=SB!P$13,SB!P$14,IF(L15=SB!P$14,SB!P$15,IF(L15=SB!P$15,SB!P$16,IF(L15=SB!P$16,SB!P$17,IF(L15=SB!P$17,SB!P$18,IF(L15=SB!P$18,SB!P$19,SB!P$8)))))))))))</f>
        <v>Marzo</v>
      </c>
      <c r="M16" s="435"/>
      <c r="N16" s="435"/>
      <c r="O16" s="366"/>
      <c r="P16" s="459">
        <f>calculo!F22</f>
        <v>0</v>
      </c>
      <c r="Q16" s="459">
        <f>calculo!G22</f>
        <v>0</v>
      </c>
      <c r="R16" s="459">
        <f>calculo!H22</f>
        <v>0</v>
      </c>
      <c r="S16" s="102"/>
      <c r="T16" s="12"/>
      <c r="U16" s="7"/>
      <c r="V16" s="7"/>
      <c r="W16" s="7"/>
    </row>
    <row r="17" spans="2:23" s="8" customFormat="1" ht="14.1" customHeight="1" x14ac:dyDescent="0.25">
      <c r="B17" s="7"/>
      <c r="C17" s="59"/>
      <c r="D17" s="652">
        <f t="shared" si="1"/>
        <v>12</v>
      </c>
      <c r="E17" s="394"/>
      <c r="F17" s="395"/>
      <c r="G17" s="395"/>
      <c r="H17" s="394"/>
      <c r="I17" s="395"/>
      <c r="J17" s="399"/>
      <c r="K17" s="17"/>
      <c r="L17" s="481" t="str">
        <f>IF(L16=SB!P$8,SB!P$9,IF(L16=SB!P$9,SB!P$10,IF(L16=SB!P$10,SB!P$11,IF(L16=SB!P$11,SB!P$12,IF(L16=SB!P$12,SB!P$13,IF(L16=SB!P$13,SB!P$14,IF(L16=SB!P$14,SB!P$15,IF(L16=SB!P$15,SB!P$16,IF(L16=SB!P$16,SB!P$17,IF(L16=SB!P$17,SB!P$18,IF(L16=SB!P$18,SB!P$19,SB!P$8)))))))))))</f>
        <v>Abril</v>
      </c>
      <c r="M17" s="435"/>
      <c r="N17" s="435"/>
      <c r="O17" s="366"/>
      <c r="P17" s="459">
        <f>calculo!F23</f>
        <v>0</v>
      </c>
      <c r="Q17" s="459">
        <f>calculo!G23</f>
        <v>0</v>
      </c>
      <c r="R17" s="459">
        <f>calculo!H23</f>
        <v>0</v>
      </c>
      <c r="S17" s="102"/>
      <c r="T17" s="12"/>
      <c r="U17" s="7"/>
      <c r="V17" s="7"/>
      <c r="W17" s="7"/>
    </row>
    <row r="18" spans="2:23" s="8" customFormat="1" ht="14.1" customHeight="1" x14ac:dyDescent="0.25">
      <c r="B18" s="7"/>
      <c r="C18" s="59"/>
      <c r="D18" s="652">
        <f t="shared" si="1"/>
        <v>13</v>
      </c>
      <c r="E18" s="394"/>
      <c r="F18" s="395"/>
      <c r="G18" s="395"/>
      <c r="H18" s="394"/>
      <c r="I18" s="395"/>
      <c r="J18" s="399"/>
      <c r="K18" s="17"/>
      <c r="L18" s="481" t="str">
        <f>IF(L17=SB!P$8,SB!P$9,IF(L17=SB!P$9,SB!P$10,IF(L17=SB!P$10,SB!P$11,IF(L17=SB!P$11,SB!P$12,IF(L17=SB!P$12,SB!P$13,IF(L17=SB!P$13,SB!P$14,IF(L17=SB!P$14,SB!P$15,IF(L17=SB!P$15,SB!P$16,IF(L17=SB!P$16,SB!P$17,IF(L17=SB!P$17,SB!P$18,IF(L17=SB!P$18,SB!P$19,SB!P$8)))))))))))</f>
        <v>Mayo</v>
      </c>
      <c r="M18" s="435"/>
      <c r="N18" s="435"/>
      <c r="O18" s="366"/>
      <c r="P18" s="459">
        <f>calculo!F24</f>
        <v>0</v>
      </c>
      <c r="Q18" s="459">
        <f>calculo!G24</f>
        <v>0</v>
      </c>
      <c r="R18" s="459">
        <f>calculo!H24</f>
        <v>0</v>
      </c>
      <c r="S18" s="102"/>
      <c r="T18" s="12"/>
      <c r="U18" s="7"/>
      <c r="V18" s="7"/>
      <c r="W18" s="7"/>
    </row>
    <row r="19" spans="2:23" s="8" customFormat="1" ht="14.1" customHeight="1" x14ac:dyDescent="0.25">
      <c r="B19" s="7"/>
      <c r="C19" s="59"/>
      <c r="D19" s="652">
        <f t="shared" si="1"/>
        <v>14</v>
      </c>
      <c r="E19" s="394"/>
      <c r="F19" s="395"/>
      <c r="G19" s="395"/>
      <c r="H19" s="394"/>
      <c r="I19" s="395"/>
      <c r="J19" s="399"/>
      <c r="K19" s="17"/>
      <c r="L19" s="481" t="str">
        <f>IF(L18=SB!P$8,SB!P$9,IF(L18=SB!P$9,SB!P$10,IF(L18=SB!P$10,SB!P$11,IF(L18=SB!P$11,SB!P$12,IF(L18=SB!P$12,SB!P$13,IF(L18=SB!P$13,SB!P$14,IF(L18=SB!P$14,SB!P$15,IF(L18=SB!P$15,SB!P$16,IF(L18=SB!P$16,SB!P$17,IF(L18=SB!P$17,SB!P$18,IF(L18=SB!P$18,SB!P$19,SB!P$8)))))))))))</f>
        <v>Junio</v>
      </c>
      <c r="M19" s="435"/>
      <c r="N19" s="435"/>
      <c r="O19" s="366"/>
      <c r="P19" s="459">
        <f>calculo!F25</f>
        <v>0</v>
      </c>
      <c r="Q19" s="459">
        <f>calculo!G25</f>
        <v>0</v>
      </c>
      <c r="R19" s="459">
        <f>calculo!H25</f>
        <v>0</v>
      </c>
      <c r="S19" s="102"/>
      <c r="T19" s="12"/>
      <c r="U19" s="7"/>
      <c r="V19" s="7"/>
      <c r="W19" s="7"/>
    </row>
    <row r="20" spans="2:23" s="8" customFormat="1" ht="14.1" customHeight="1" x14ac:dyDescent="0.25">
      <c r="B20" s="7"/>
      <c r="C20" s="59"/>
      <c r="D20" s="652">
        <f t="shared" si="1"/>
        <v>15</v>
      </c>
      <c r="E20" s="394"/>
      <c r="F20" s="395"/>
      <c r="G20" s="395"/>
      <c r="H20" s="394"/>
      <c r="I20" s="395"/>
      <c r="J20" s="399"/>
      <c r="K20" s="17"/>
      <c r="L20" s="481" t="str">
        <f>IF(L19=SB!P$8,SB!P$9,IF(L19=SB!P$9,SB!P$10,IF(L19=SB!P$10,SB!P$11,IF(L19=SB!P$11,SB!P$12,IF(L19=SB!P$12,SB!P$13,IF(L19=SB!P$13,SB!P$14,IF(L19=SB!P$14,SB!P$15,IF(L19=SB!P$15,SB!P$16,IF(L19=SB!P$16,SB!P$17,IF(L19=SB!P$17,SB!P$18,IF(L19=SB!P$18,SB!P$19,SB!P$8)))))))))))</f>
        <v>Julio</v>
      </c>
      <c r="M20" s="435"/>
      <c r="N20" s="435"/>
      <c r="O20" s="366"/>
      <c r="P20" s="459">
        <f>calculo!F26</f>
        <v>0</v>
      </c>
      <c r="Q20" s="459">
        <f>calculo!G26</f>
        <v>0</v>
      </c>
      <c r="R20" s="459">
        <f>calculo!H26</f>
        <v>0</v>
      </c>
      <c r="S20" s="102"/>
      <c r="T20" s="12"/>
      <c r="U20" s="7"/>
      <c r="V20" s="7"/>
      <c r="W20" s="7"/>
    </row>
    <row r="21" spans="2:23" s="8" customFormat="1" ht="14.1" customHeight="1" x14ac:dyDescent="0.25">
      <c r="B21" s="7"/>
      <c r="C21" s="59"/>
      <c r="D21" s="652">
        <f t="shared" si="1"/>
        <v>16</v>
      </c>
      <c r="E21" s="394"/>
      <c r="F21" s="395"/>
      <c r="G21" s="395"/>
      <c r="H21" s="394"/>
      <c r="I21" s="395"/>
      <c r="J21" s="399"/>
      <c r="K21" s="17"/>
      <c r="L21" s="481" t="str">
        <f>IF(L20=SB!P$8,SB!P$9,IF(L20=SB!P$9,SB!P$10,IF(L20=SB!P$10,SB!P$11,IF(L20=SB!P$11,SB!P$12,IF(L20=SB!P$12,SB!P$13,IF(L20=SB!P$13,SB!P$14,IF(L20=SB!P$14,SB!P$15,IF(L20=SB!P$15,SB!P$16,IF(L20=SB!P$16,SB!P$17,IF(L20=SB!P$17,SB!P$18,IF(L20=SB!P$18,SB!P$19,SB!P$8)))))))))))</f>
        <v>Agosto</v>
      </c>
      <c r="M21" s="435"/>
      <c r="N21" s="435"/>
      <c r="O21" s="366"/>
      <c r="P21" s="459">
        <f>calculo!F27</f>
        <v>0</v>
      </c>
      <c r="Q21" s="459">
        <f>calculo!G27</f>
        <v>0</v>
      </c>
      <c r="R21" s="459">
        <f>calculo!H27</f>
        <v>0</v>
      </c>
      <c r="S21" s="102"/>
      <c r="T21" s="12"/>
      <c r="U21" s="7"/>
      <c r="V21" s="7"/>
      <c r="W21" s="7"/>
    </row>
    <row r="22" spans="2:23" s="8" customFormat="1" ht="14.1" customHeight="1" x14ac:dyDescent="0.25">
      <c r="B22" s="7"/>
      <c r="C22" s="59"/>
      <c r="D22" s="652">
        <f t="shared" si="1"/>
        <v>17</v>
      </c>
      <c r="E22" s="394"/>
      <c r="F22" s="395"/>
      <c r="G22" s="395"/>
      <c r="H22" s="394"/>
      <c r="I22" s="395"/>
      <c r="J22" s="399"/>
      <c r="K22" s="17"/>
      <c r="L22" s="481" t="str">
        <f>IF(L21=SB!P$8,SB!P$9,IF(L21=SB!P$9,SB!P$10,IF(L21=SB!P$10,SB!P$11,IF(L21=SB!P$11,SB!P$12,IF(L21=SB!P$12,SB!P$13,IF(L21=SB!P$13,SB!P$14,IF(L21=SB!P$14,SB!P$15,IF(L21=SB!P$15,SB!P$16,IF(L21=SB!P$16,SB!P$17,IF(L21=SB!P$17,SB!P$18,IF(L21=SB!P$18,SB!P$19,SB!P$8)))))))))))</f>
        <v>Septiembre</v>
      </c>
      <c r="M22" s="435"/>
      <c r="N22" s="435"/>
      <c r="O22" s="366"/>
      <c r="P22" s="459">
        <f>calculo!F28</f>
        <v>0</v>
      </c>
      <c r="Q22" s="459">
        <f>calculo!G28</f>
        <v>0</v>
      </c>
      <c r="R22" s="459">
        <f>calculo!H28</f>
        <v>0</v>
      </c>
      <c r="S22" s="102"/>
      <c r="T22" s="12"/>
      <c r="U22" s="7"/>
      <c r="V22" s="7"/>
      <c r="W22" s="7"/>
    </row>
    <row r="23" spans="2:23" s="8" customFormat="1" ht="14.1" customHeight="1" x14ac:dyDescent="0.25">
      <c r="B23" s="7"/>
      <c r="C23" s="59"/>
      <c r="D23" s="652">
        <f t="shared" si="1"/>
        <v>18</v>
      </c>
      <c r="E23" s="394"/>
      <c r="F23" s="395"/>
      <c r="G23" s="395"/>
      <c r="H23" s="394"/>
      <c r="I23" s="395"/>
      <c r="J23" s="399"/>
      <c r="K23" s="17"/>
      <c r="L23" s="481" t="str">
        <f>IF(L22=SB!P$8,SB!P$9,IF(L22=SB!P$9,SB!P$10,IF(L22=SB!P$10,SB!P$11,IF(L22=SB!P$11,SB!P$12,IF(L22=SB!P$12,SB!P$13,IF(L22=SB!P$13,SB!P$14,IF(L22=SB!P$14,SB!P$15,IF(L22=SB!P$15,SB!P$16,IF(L22=SB!P$16,SB!P$17,IF(L22=SB!P$17,SB!P$18,IF(L22=SB!P$18,SB!P$19,SB!P$8)))))))))))</f>
        <v>Octubre</v>
      </c>
      <c r="M23" s="435"/>
      <c r="N23" s="435"/>
      <c r="O23" s="366"/>
      <c r="P23" s="459">
        <f>calculo!F29</f>
        <v>0</v>
      </c>
      <c r="Q23" s="459">
        <f>calculo!G29</f>
        <v>0</v>
      </c>
      <c r="R23" s="459">
        <f>calculo!H29</f>
        <v>0</v>
      </c>
      <c r="S23" s="102"/>
      <c r="T23" s="12"/>
      <c r="U23" s="7"/>
      <c r="V23" s="7"/>
      <c r="W23" s="7"/>
    </row>
    <row r="24" spans="2:23" s="8" customFormat="1" ht="14.1" customHeight="1" x14ac:dyDescent="0.25">
      <c r="B24" s="7"/>
      <c r="C24" s="59"/>
      <c r="D24" s="652">
        <f t="shared" si="1"/>
        <v>19</v>
      </c>
      <c r="E24" s="394"/>
      <c r="F24" s="395"/>
      <c r="G24" s="395"/>
      <c r="H24" s="394"/>
      <c r="I24" s="395"/>
      <c r="J24" s="399"/>
      <c r="K24" s="17"/>
      <c r="L24" s="481" t="str">
        <f>IF(L23=SB!P$8,SB!P$9,IF(L23=SB!P$9,SB!P$10,IF(L23=SB!P$10,SB!P$11,IF(L23=SB!P$11,SB!P$12,IF(L23=SB!P$12,SB!P$13,IF(L23=SB!P$13,SB!P$14,IF(L23=SB!P$14,SB!P$15,IF(L23=SB!P$15,SB!P$16,IF(L23=SB!P$16,SB!P$17,IF(L23=SB!P$17,SB!P$18,IF(L23=SB!P$18,SB!P$19,SB!P$8)))))))))))</f>
        <v>Noviembre</v>
      </c>
      <c r="M24" s="435"/>
      <c r="N24" s="435"/>
      <c r="O24" s="366"/>
      <c r="P24" s="459">
        <f>calculo!F30</f>
        <v>0</v>
      </c>
      <c r="Q24" s="459">
        <f>calculo!G30</f>
        <v>0</v>
      </c>
      <c r="R24" s="459">
        <f>calculo!H30</f>
        <v>0</v>
      </c>
      <c r="S24" s="102"/>
      <c r="T24" s="12"/>
      <c r="U24" s="7"/>
      <c r="V24" s="7"/>
      <c r="W24" s="7"/>
    </row>
    <row r="25" spans="2:23" s="8" customFormat="1" ht="14.1" customHeight="1" x14ac:dyDescent="0.25">
      <c r="B25" s="7"/>
      <c r="C25" s="59"/>
      <c r="D25" s="652">
        <f t="shared" si="1"/>
        <v>20</v>
      </c>
      <c r="E25" s="394"/>
      <c r="F25" s="395"/>
      <c r="G25" s="395"/>
      <c r="H25" s="394"/>
      <c r="I25" s="395"/>
      <c r="J25" s="399"/>
      <c r="K25" s="17"/>
      <c r="L25" s="482" t="str">
        <f>IF(L24=SB!P$8,SB!P$9,IF(L24=SB!P$9,SB!P$10,IF(L24=SB!P$10,SB!P$11,IF(L24=SB!P$11,SB!P$12,IF(L24=SB!P$12,SB!P$13,IF(L24=SB!P$13,SB!P$14,IF(L24=SB!P$14,SB!P$15,IF(L24=SB!P$15,SB!P$16,IF(L24=SB!P$16,SB!P$17,IF(L24=SB!P$17,SB!P$18,IF(L24=SB!P$18,SB!P$19,SB!P$8)))))))))))</f>
        <v>Diciembre</v>
      </c>
      <c r="M25" s="436"/>
      <c r="N25" s="436"/>
      <c r="O25" s="368"/>
      <c r="P25" s="374">
        <f>calculo!F31</f>
        <v>0</v>
      </c>
      <c r="Q25" s="374">
        <f>calculo!G31</f>
        <v>0</v>
      </c>
      <c r="R25" s="374">
        <f>calculo!H31</f>
        <v>0</v>
      </c>
      <c r="S25" s="102"/>
      <c r="T25" s="12"/>
      <c r="U25" s="7"/>
      <c r="V25" s="7"/>
      <c r="W25" s="7"/>
    </row>
    <row r="26" spans="2:23" s="8" customFormat="1" ht="14.1" customHeight="1" x14ac:dyDescent="0.25">
      <c r="B26" s="614" t="s">
        <v>287</v>
      </c>
      <c r="C26" s="388"/>
      <c r="D26" s="652">
        <f t="shared" si="1"/>
        <v>21</v>
      </c>
      <c r="E26" s="394"/>
      <c r="F26" s="395"/>
      <c r="G26" s="395"/>
      <c r="H26" s="394"/>
      <c r="I26" s="395"/>
      <c r="J26" s="399"/>
      <c r="K26" s="17"/>
      <c r="L26" s="485" t="s">
        <v>0</v>
      </c>
      <c r="M26" s="437">
        <f>SUM(M14:M25)</f>
        <v>0</v>
      </c>
      <c r="N26" s="437">
        <f>SUM(N14:N25)</f>
        <v>0</v>
      </c>
      <c r="O26" s="374"/>
      <c r="P26" s="374">
        <f>SUM(P14:P25)</f>
        <v>0</v>
      </c>
      <c r="Q26" s="374">
        <f>SUM(Q14:Q25)</f>
        <v>0</v>
      </c>
      <c r="R26" s="374">
        <f>SUM(R14:R25)</f>
        <v>0</v>
      </c>
      <c r="S26" s="102"/>
      <c r="T26" s="12"/>
      <c r="U26" s="7"/>
      <c r="V26" s="7"/>
      <c r="W26" s="7"/>
    </row>
    <row r="27" spans="2:23" s="8" customFormat="1" ht="14.1" hidden="1" customHeight="1" x14ac:dyDescent="0.25">
      <c r="B27" s="7"/>
      <c r="C27" s="59"/>
      <c r="D27" s="390">
        <f t="shared" si="1"/>
        <v>22</v>
      </c>
      <c r="E27" s="394"/>
      <c r="F27" s="395"/>
      <c r="G27" s="395"/>
      <c r="H27" s="394"/>
      <c r="I27" s="395"/>
      <c r="J27" s="399"/>
      <c r="K27" s="17"/>
      <c r="L27" s="17"/>
      <c r="M27" s="17"/>
      <c r="N27" s="17"/>
      <c r="O27" s="17"/>
      <c r="P27" s="17"/>
      <c r="Q27" s="17"/>
      <c r="R27" s="17"/>
      <c r="S27" s="102"/>
      <c r="T27" s="12"/>
      <c r="U27" s="7"/>
      <c r="V27" s="7"/>
      <c r="W27" s="7"/>
    </row>
    <row r="28" spans="2:23" s="8" customFormat="1" ht="14.1" hidden="1" customHeight="1" x14ac:dyDescent="0.25">
      <c r="B28" s="7"/>
      <c r="C28" s="59"/>
      <c r="D28" s="390">
        <f t="shared" si="1"/>
        <v>23</v>
      </c>
      <c r="E28" s="394"/>
      <c r="F28" s="395"/>
      <c r="G28" s="395"/>
      <c r="H28" s="394"/>
      <c r="I28" s="395"/>
      <c r="J28" s="399"/>
      <c r="K28" s="17"/>
      <c r="L28" s="17"/>
      <c r="M28" s="17"/>
      <c r="N28" s="17"/>
      <c r="O28" s="206"/>
      <c r="P28" s="206"/>
      <c r="Q28" s="206"/>
      <c r="R28" s="206"/>
      <c r="S28" s="102"/>
      <c r="T28" s="12"/>
      <c r="U28" s="7"/>
      <c r="V28" s="7"/>
      <c r="W28" s="7"/>
    </row>
    <row r="29" spans="2:23" s="8" customFormat="1" ht="14.1" hidden="1" customHeight="1" x14ac:dyDescent="0.25">
      <c r="B29" s="7"/>
      <c r="C29" s="59"/>
      <c r="D29" s="390">
        <f t="shared" si="1"/>
        <v>24</v>
      </c>
      <c r="E29" s="394"/>
      <c r="F29" s="395"/>
      <c r="G29" s="395"/>
      <c r="H29" s="394"/>
      <c r="I29" s="395"/>
      <c r="J29" s="399"/>
      <c r="K29" s="17"/>
      <c r="L29" s="17"/>
      <c r="M29" s="17"/>
      <c r="N29" s="17"/>
      <c r="O29" s="206"/>
      <c r="P29" s="206"/>
      <c r="Q29" s="206"/>
      <c r="R29" s="206"/>
      <c r="S29" s="102"/>
      <c r="T29" s="12"/>
      <c r="U29" s="7"/>
      <c r="V29" s="7"/>
      <c r="W29" s="7"/>
    </row>
    <row r="30" spans="2:23" s="8" customFormat="1" ht="14.1" hidden="1" customHeight="1" x14ac:dyDescent="0.25">
      <c r="B30" s="7"/>
      <c r="C30" s="59"/>
      <c r="D30" s="390">
        <f t="shared" si="1"/>
        <v>25</v>
      </c>
      <c r="E30" s="394"/>
      <c r="F30" s="395"/>
      <c r="G30" s="395"/>
      <c r="H30" s="394"/>
      <c r="I30" s="395"/>
      <c r="J30" s="399"/>
      <c r="K30" s="17"/>
      <c r="L30" s="17"/>
      <c r="M30" s="17"/>
      <c r="N30" s="17"/>
      <c r="O30" s="206"/>
      <c r="P30" s="206"/>
      <c r="Q30" s="206"/>
      <c r="R30" s="206"/>
      <c r="S30" s="102"/>
      <c r="T30" s="12"/>
      <c r="U30" s="7"/>
      <c r="V30" s="7"/>
      <c r="W30" s="7"/>
    </row>
    <row r="31" spans="2:23" s="8" customFormat="1" ht="14.1" hidden="1" customHeight="1" x14ac:dyDescent="0.25">
      <c r="B31" s="7"/>
      <c r="C31" s="59"/>
      <c r="D31" s="390">
        <f t="shared" si="1"/>
        <v>26</v>
      </c>
      <c r="E31" s="394"/>
      <c r="F31" s="395"/>
      <c r="G31" s="395"/>
      <c r="H31" s="394"/>
      <c r="I31" s="395"/>
      <c r="J31" s="399"/>
      <c r="K31" s="17"/>
      <c r="L31" s="17"/>
      <c r="M31" s="17"/>
      <c r="N31" s="17"/>
      <c r="O31" s="206"/>
      <c r="P31" s="206"/>
      <c r="Q31" s="206"/>
      <c r="R31" s="206"/>
      <c r="S31" s="102"/>
      <c r="T31" s="12"/>
      <c r="U31" s="7"/>
      <c r="V31" s="7"/>
      <c r="W31" s="7"/>
    </row>
    <row r="32" spans="2:23" s="8" customFormat="1" ht="14.1" hidden="1" customHeight="1" x14ac:dyDescent="0.25">
      <c r="B32" s="7"/>
      <c r="C32" s="59"/>
      <c r="D32" s="390">
        <f t="shared" si="1"/>
        <v>27</v>
      </c>
      <c r="E32" s="394"/>
      <c r="F32" s="395"/>
      <c r="G32" s="395"/>
      <c r="H32" s="394"/>
      <c r="I32" s="395"/>
      <c r="J32" s="399"/>
      <c r="K32" s="17"/>
      <c r="L32" s="17"/>
      <c r="M32" s="17"/>
      <c r="N32" s="17"/>
      <c r="O32" s="17"/>
      <c r="P32" s="17"/>
      <c r="Q32" s="17"/>
      <c r="R32" s="17"/>
      <c r="S32" s="102"/>
      <c r="T32" s="12"/>
      <c r="U32" s="7"/>
      <c r="V32" s="7"/>
      <c r="W32" s="7"/>
    </row>
    <row r="33" spans="2:23" s="8" customFormat="1" ht="14.1" hidden="1" customHeight="1" x14ac:dyDescent="0.25">
      <c r="B33" s="7"/>
      <c r="C33" s="59"/>
      <c r="D33" s="391">
        <f t="shared" si="1"/>
        <v>28</v>
      </c>
      <c r="E33" s="396"/>
      <c r="F33" s="397"/>
      <c r="G33" s="397"/>
      <c r="H33" s="396"/>
      <c r="I33" s="397"/>
      <c r="J33" s="400"/>
      <c r="K33" s="17"/>
      <c r="L33" s="17"/>
      <c r="M33" s="17"/>
      <c r="N33" s="17"/>
      <c r="O33" s="17"/>
      <c r="P33" s="17"/>
      <c r="Q33" s="17"/>
      <c r="R33" s="17"/>
      <c r="S33" s="102"/>
      <c r="T33" s="12"/>
      <c r="U33" s="7"/>
      <c r="V33" s="7"/>
      <c r="W33" s="7"/>
    </row>
    <row r="34" spans="2:23" s="8" customFormat="1" ht="14.1" customHeight="1" x14ac:dyDescent="0.25">
      <c r="B34" s="7"/>
      <c r="C34" s="59"/>
      <c r="D34" s="484" t="s">
        <v>0</v>
      </c>
      <c r="E34" s="429">
        <f>SUM(E14:E33)</f>
        <v>0</v>
      </c>
      <c r="F34" s="430">
        <f t="shared" ref="F34:J34" si="2">SUM(F14:F33)</f>
        <v>0</v>
      </c>
      <c r="G34" s="431">
        <f t="shared" si="2"/>
        <v>0</v>
      </c>
      <c r="H34" s="429">
        <f t="shared" si="2"/>
        <v>0</v>
      </c>
      <c r="I34" s="430">
        <f t="shared" si="2"/>
        <v>0</v>
      </c>
      <c r="J34" s="431">
        <f t="shared" si="2"/>
        <v>0</v>
      </c>
      <c r="K34" s="17"/>
      <c r="L34" s="17"/>
      <c r="M34" s="17"/>
      <c r="N34" s="17"/>
      <c r="O34" s="17"/>
      <c r="P34" s="17"/>
      <c r="Q34" s="17"/>
      <c r="R34" s="17"/>
      <c r="S34" s="102"/>
      <c r="T34" s="12"/>
      <c r="U34" s="7"/>
      <c r="V34" s="7"/>
      <c r="W34" s="7"/>
    </row>
    <row r="35" spans="2:23" s="8" customFormat="1" ht="14.25" x14ac:dyDescent="0.25">
      <c r="B35" s="7"/>
      <c r="C35" s="20"/>
      <c r="D35" s="112"/>
      <c r="E35" s="112"/>
      <c r="F35" s="112"/>
      <c r="G35" s="112"/>
      <c r="H35" s="112"/>
      <c r="I35" s="112"/>
      <c r="J35" s="112"/>
      <c r="K35" s="112"/>
      <c r="L35" s="112"/>
      <c r="M35" s="112"/>
      <c r="N35" s="112"/>
      <c r="O35" s="112"/>
      <c r="P35" s="112"/>
      <c r="Q35" s="112"/>
      <c r="R35" s="112"/>
      <c r="S35" s="113"/>
      <c r="T35" s="12"/>
      <c r="U35" s="7"/>
      <c r="V35" s="7"/>
      <c r="W35" s="7"/>
    </row>
    <row r="36" spans="2:23" s="8" customFormat="1" x14ac:dyDescent="0.2">
      <c r="C36" s="114"/>
      <c r="D36" s="115"/>
      <c r="E36" s="115"/>
      <c r="F36" s="115"/>
      <c r="G36" s="115"/>
      <c r="H36" s="115"/>
      <c r="I36" s="115"/>
      <c r="J36" s="115"/>
      <c r="K36" s="115"/>
      <c r="L36" s="115"/>
      <c r="M36" s="115"/>
      <c r="N36" s="115"/>
      <c r="O36" s="115"/>
      <c r="P36" s="115"/>
      <c r="Q36" s="115"/>
      <c r="R36" s="115"/>
      <c r="S36" s="116"/>
      <c r="T36" s="27"/>
    </row>
    <row r="37" spans="2:23" s="8" customFormat="1" x14ac:dyDescent="0.2">
      <c r="C37" s="117"/>
      <c r="D37" s="77"/>
      <c r="E37" s="77"/>
      <c r="F37" s="77"/>
      <c r="G37" s="77"/>
      <c r="H37" s="77"/>
      <c r="I37" s="77"/>
      <c r="J37" s="77"/>
      <c r="K37" s="77"/>
      <c r="L37" s="77"/>
      <c r="M37" s="77"/>
      <c r="N37" s="77"/>
      <c r="O37" s="77"/>
      <c r="P37" s="77"/>
      <c r="Q37" s="77"/>
      <c r="R37" s="77"/>
      <c r="S37" s="118"/>
      <c r="T37" s="27"/>
    </row>
    <row r="38" spans="2:23" s="8" customFormat="1" x14ac:dyDescent="0.2">
      <c r="C38" s="117"/>
      <c r="D38" s="77"/>
      <c r="E38" s="77"/>
      <c r="F38" s="77"/>
      <c r="G38" s="77"/>
      <c r="H38" s="77"/>
      <c r="I38" s="77"/>
      <c r="J38" s="77"/>
      <c r="K38" s="77"/>
      <c r="L38" s="77"/>
      <c r="M38" s="77"/>
      <c r="N38" s="77"/>
      <c r="O38" s="77"/>
      <c r="P38" s="77"/>
      <c r="Q38" s="77"/>
      <c r="R38" s="77"/>
      <c r="S38" s="118"/>
      <c r="T38" s="27"/>
    </row>
    <row r="39" spans="2:23" s="8" customFormat="1" x14ac:dyDescent="0.2">
      <c r="C39" s="117"/>
      <c r="D39" s="77"/>
      <c r="E39" s="77"/>
      <c r="F39" s="77"/>
      <c r="G39" s="77"/>
      <c r="H39" s="77"/>
      <c r="I39" s="77"/>
      <c r="J39" s="77"/>
      <c r="K39" s="77"/>
      <c r="L39" s="77"/>
      <c r="M39" s="77"/>
      <c r="N39" s="77"/>
      <c r="O39" s="77"/>
      <c r="P39" s="77"/>
      <c r="Q39" s="77"/>
      <c r="R39" s="77"/>
      <c r="S39" s="118"/>
      <c r="T39" s="27"/>
    </row>
    <row r="40" spans="2:23" s="8" customFormat="1" x14ac:dyDescent="0.2">
      <c r="C40" s="117"/>
      <c r="D40" s="77"/>
      <c r="E40" s="77"/>
      <c r="F40" s="77"/>
      <c r="G40" s="77"/>
      <c r="H40" s="77"/>
      <c r="I40" s="77"/>
      <c r="J40" s="77"/>
      <c r="K40" s="77"/>
      <c r="L40" s="77"/>
      <c r="M40" s="77"/>
      <c r="N40" s="77"/>
      <c r="O40" s="77"/>
      <c r="P40" s="77"/>
      <c r="Q40" s="77"/>
      <c r="R40" s="77"/>
      <c r="S40" s="118"/>
      <c r="T40" s="27"/>
    </row>
    <row r="41" spans="2:23" s="8" customFormat="1" x14ac:dyDescent="0.2">
      <c r="C41" s="117"/>
      <c r="D41" s="77"/>
      <c r="E41" s="77"/>
      <c r="F41" s="77"/>
      <c r="G41" s="77"/>
      <c r="H41" s="77"/>
      <c r="I41" s="77"/>
      <c r="J41" s="77"/>
      <c r="K41" s="77"/>
      <c r="L41" s="77"/>
      <c r="M41" s="77"/>
      <c r="N41" s="77"/>
      <c r="O41" s="77"/>
      <c r="P41" s="77"/>
      <c r="Q41" s="77"/>
      <c r="R41" s="77"/>
      <c r="S41" s="118"/>
      <c r="T41" s="27"/>
    </row>
    <row r="42" spans="2:23" s="8" customFormat="1" x14ac:dyDescent="0.2">
      <c r="C42" s="117"/>
      <c r="D42" s="77"/>
      <c r="E42" s="77"/>
      <c r="F42" s="77"/>
      <c r="G42" s="77"/>
      <c r="H42" s="77"/>
      <c r="I42" s="77"/>
      <c r="J42" s="77"/>
      <c r="K42" s="77"/>
      <c r="L42" s="77"/>
      <c r="M42" s="77"/>
      <c r="N42" s="77"/>
      <c r="O42" s="77"/>
      <c r="P42" s="77"/>
      <c r="Q42" s="77"/>
      <c r="R42" s="77"/>
      <c r="S42" s="118"/>
      <c r="T42" s="27"/>
    </row>
    <row r="43" spans="2:23" s="8" customFormat="1" x14ac:dyDescent="0.2">
      <c r="C43" s="117"/>
      <c r="D43" s="77"/>
      <c r="E43" s="77"/>
      <c r="F43" s="77"/>
      <c r="G43" s="77"/>
      <c r="H43" s="77"/>
      <c r="I43" s="77"/>
      <c r="J43" s="77"/>
      <c r="K43" s="77"/>
      <c r="L43" s="77"/>
      <c r="M43" s="77"/>
      <c r="N43" s="77"/>
      <c r="O43" s="77"/>
      <c r="P43" s="77"/>
      <c r="Q43" s="77"/>
      <c r="R43" s="77"/>
      <c r="S43" s="118"/>
      <c r="T43" s="27"/>
    </row>
    <row r="44" spans="2:23" s="8" customFormat="1" x14ac:dyDescent="0.2">
      <c r="C44" s="117"/>
      <c r="D44" s="77"/>
      <c r="E44" s="77"/>
      <c r="F44" s="77"/>
      <c r="G44" s="77"/>
      <c r="H44" s="77"/>
      <c r="I44" s="77"/>
      <c r="J44" s="77"/>
      <c r="K44" s="77"/>
      <c r="L44" s="77"/>
      <c r="M44" s="77"/>
      <c r="N44" s="77"/>
      <c r="O44" s="77"/>
      <c r="P44" s="77"/>
      <c r="Q44" s="77"/>
      <c r="R44" s="77"/>
      <c r="S44" s="118"/>
      <c r="T44" s="27"/>
    </row>
    <row r="45" spans="2:23" s="8" customFormat="1" x14ac:dyDescent="0.2">
      <c r="C45" s="117"/>
      <c r="D45" s="77"/>
      <c r="E45" s="77"/>
      <c r="F45" s="77"/>
      <c r="G45" s="77"/>
      <c r="H45" s="77"/>
      <c r="I45" s="77"/>
      <c r="J45" s="77"/>
      <c r="K45" s="77"/>
      <c r="L45" s="77"/>
      <c r="M45" s="77"/>
      <c r="N45" s="77"/>
      <c r="O45" s="77"/>
      <c r="P45" s="77"/>
      <c r="Q45" s="77"/>
      <c r="R45" s="77"/>
      <c r="S45" s="118"/>
      <c r="T45" s="27"/>
    </row>
    <row r="46" spans="2:23" s="8" customFormat="1" x14ac:dyDescent="0.2">
      <c r="C46" s="117"/>
      <c r="D46" s="77"/>
      <c r="E46" s="77"/>
      <c r="F46" s="77"/>
      <c r="G46" s="77"/>
      <c r="H46" s="77"/>
      <c r="I46" s="77"/>
      <c r="J46" s="77"/>
      <c r="K46" s="77"/>
      <c r="L46" s="77"/>
      <c r="M46" s="77"/>
      <c r="N46" s="77"/>
      <c r="O46" s="77"/>
      <c r="P46" s="77"/>
      <c r="Q46" s="77"/>
      <c r="R46" s="77"/>
      <c r="S46" s="118"/>
      <c r="T46" s="27"/>
    </row>
    <row r="47" spans="2:23" s="8" customFormat="1" x14ac:dyDescent="0.2">
      <c r="C47" s="117"/>
      <c r="D47" s="77"/>
      <c r="E47" s="77"/>
      <c r="F47" s="77"/>
      <c r="G47" s="77"/>
      <c r="H47" s="77"/>
      <c r="I47" s="77"/>
      <c r="J47" s="77"/>
      <c r="K47" s="77"/>
      <c r="L47" s="77"/>
      <c r="M47" s="77"/>
      <c r="N47" s="77"/>
      <c r="O47" s="77"/>
      <c r="P47" s="77"/>
      <c r="Q47" s="77"/>
      <c r="R47" s="77"/>
      <c r="S47" s="118"/>
      <c r="T47" s="27"/>
    </row>
    <row r="48" spans="2:23" s="8" customFormat="1" x14ac:dyDescent="0.2">
      <c r="C48" s="117"/>
      <c r="D48" s="77"/>
      <c r="E48" s="77"/>
      <c r="F48" s="77"/>
      <c r="G48" s="77"/>
      <c r="H48" s="77"/>
      <c r="I48" s="77"/>
      <c r="J48" s="77"/>
      <c r="K48" s="77"/>
      <c r="L48" s="77"/>
      <c r="M48" s="77"/>
      <c r="N48" s="77"/>
      <c r="O48" s="77"/>
      <c r="P48" s="77"/>
      <c r="Q48" s="77"/>
      <c r="R48" s="77"/>
      <c r="S48" s="118"/>
      <c r="T48" s="27"/>
    </row>
    <row r="49" spans="3:20" s="8" customFormat="1" x14ac:dyDescent="0.2">
      <c r="C49" s="117"/>
      <c r="D49" s="77"/>
      <c r="E49" s="77"/>
      <c r="F49" s="77"/>
      <c r="G49" s="77"/>
      <c r="H49" s="77"/>
      <c r="I49" s="77"/>
      <c r="J49" s="77"/>
      <c r="K49" s="77"/>
      <c r="L49" s="77"/>
      <c r="M49" s="77"/>
      <c r="N49" s="77"/>
      <c r="O49" s="77"/>
      <c r="P49" s="77"/>
      <c r="Q49" s="77"/>
      <c r="R49" s="77"/>
      <c r="S49" s="118"/>
      <c r="T49" s="27"/>
    </row>
    <row r="50" spans="3:20" s="8" customFormat="1" x14ac:dyDescent="0.2">
      <c r="C50" s="117"/>
      <c r="D50" s="77"/>
      <c r="E50" s="77"/>
      <c r="F50" s="77"/>
      <c r="G50" s="77"/>
      <c r="H50" s="77"/>
      <c r="I50" s="77"/>
      <c r="J50" s="77"/>
      <c r="K50" s="77"/>
      <c r="L50" s="77"/>
      <c r="M50" s="77"/>
      <c r="N50" s="77"/>
      <c r="O50" s="77"/>
      <c r="P50" s="77"/>
      <c r="Q50" s="77"/>
      <c r="R50" s="77"/>
      <c r="S50" s="118"/>
      <c r="T50" s="27"/>
    </row>
    <row r="51" spans="3:20" s="8" customFormat="1" x14ac:dyDescent="0.2">
      <c r="C51" s="117"/>
      <c r="D51" s="77"/>
      <c r="E51" s="77"/>
      <c r="F51" s="77"/>
      <c r="G51" s="77"/>
      <c r="H51" s="77"/>
      <c r="I51" s="77"/>
      <c r="J51" s="77"/>
      <c r="K51" s="77"/>
      <c r="L51" s="77"/>
      <c r="M51" s="77"/>
      <c r="N51" s="77"/>
      <c r="O51" s="77"/>
      <c r="P51" s="77"/>
      <c r="Q51" s="77"/>
      <c r="R51" s="77"/>
      <c r="S51" s="118"/>
      <c r="T51" s="27"/>
    </row>
    <row r="52" spans="3:20" s="8" customFormat="1" x14ac:dyDescent="0.2">
      <c r="C52" s="117"/>
      <c r="D52" s="77"/>
      <c r="E52" s="77"/>
      <c r="F52" s="77"/>
      <c r="G52" s="77"/>
      <c r="H52" s="77"/>
      <c r="I52" s="77"/>
      <c r="J52" s="77"/>
      <c r="K52" s="77"/>
      <c r="L52" s="77"/>
      <c r="M52" s="77"/>
      <c r="N52" s="77"/>
      <c r="O52" s="77"/>
      <c r="P52" s="77"/>
      <c r="Q52" s="77"/>
      <c r="R52" s="77"/>
      <c r="S52" s="118"/>
      <c r="T52" s="27"/>
    </row>
    <row r="53" spans="3:20" s="8" customFormat="1" x14ac:dyDescent="0.2">
      <c r="C53" s="117"/>
      <c r="D53" s="77"/>
      <c r="E53" s="77"/>
      <c r="F53" s="77"/>
      <c r="G53" s="77"/>
      <c r="H53" s="77"/>
      <c r="I53" s="77"/>
      <c r="J53" s="77"/>
      <c r="K53" s="77"/>
      <c r="L53" s="77"/>
      <c r="M53" s="77"/>
      <c r="N53" s="77"/>
      <c r="O53" s="77"/>
      <c r="P53" s="77"/>
      <c r="Q53" s="77"/>
      <c r="R53" s="77"/>
      <c r="S53" s="118"/>
      <c r="T53" s="27"/>
    </row>
    <row r="54" spans="3:20" s="8" customFormat="1" x14ac:dyDescent="0.2">
      <c r="C54" s="119"/>
      <c r="D54" s="120"/>
      <c r="E54" s="120"/>
      <c r="F54" s="120"/>
      <c r="G54" s="120"/>
      <c r="H54" s="120"/>
      <c r="I54" s="120"/>
      <c r="J54" s="120"/>
      <c r="K54" s="120"/>
      <c r="L54" s="120"/>
      <c r="M54" s="120"/>
      <c r="N54" s="120"/>
      <c r="O54" s="120"/>
      <c r="P54" s="120"/>
      <c r="Q54" s="120"/>
      <c r="R54" s="120"/>
      <c r="S54" s="121"/>
      <c r="T54" s="27"/>
    </row>
    <row r="55" spans="3:20" s="8" customFormat="1" x14ac:dyDescent="0.2">
      <c r="C55"/>
      <c r="D55"/>
      <c r="E55"/>
      <c r="F55"/>
      <c r="G55"/>
      <c r="H55"/>
      <c r="I55"/>
      <c r="J55"/>
      <c r="K55"/>
      <c r="L55"/>
      <c r="M55"/>
      <c r="N55"/>
      <c r="O55"/>
      <c r="P55"/>
      <c r="Q55"/>
      <c r="R55"/>
      <c r="S55" s="27"/>
      <c r="T55" s="27"/>
    </row>
    <row r="56" spans="3:20" s="8" customFormat="1" x14ac:dyDescent="0.2">
      <c r="C56"/>
      <c r="D56"/>
      <c r="E56"/>
      <c r="F56"/>
      <c r="G56"/>
      <c r="H56"/>
      <c r="I56"/>
      <c r="J56"/>
      <c r="K56"/>
      <c r="L56"/>
      <c r="M56"/>
      <c r="N56"/>
      <c r="O56"/>
      <c r="P56"/>
      <c r="Q56"/>
      <c r="R56"/>
      <c r="S56" s="27"/>
      <c r="T56" s="27"/>
    </row>
    <row r="57" spans="3:20" s="8" customFormat="1" x14ac:dyDescent="0.2">
      <c r="C57"/>
      <c r="D57"/>
      <c r="E57"/>
      <c r="F57"/>
      <c r="G57"/>
      <c r="H57"/>
      <c r="I57"/>
      <c r="J57"/>
      <c r="K57"/>
      <c r="L57"/>
      <c r="M57"/>
      <c r="N57"/>
      <c r="O57"/>
      <c r="P57"/>
      <c r="Q57"/>
      <c r="R57"/>
      <c r="S57" s="27"/>
      <c r="T57" s="27"/>
    </row>
    <row r="58" spans="3:20" s="8" customFormat="1" x14ac:dyDescent="0.2">
      <c r="C58"/>
      <c r="D58"/>
      <c r="E58"/>
      <c r="F58"/>
      <c r="G58"/>
      <c r="H58"/>
      <c r="I58"/>
      <c r="J58"/>
      <c r="K58"/>
      <c r="L58"/>
      <c r="M58"/>
      <c r="N58"/>
      <c r="O58"/>
      <c r="P58"/>
      <c r="Q58"/>
      <c r="R58"/>
      <c r="S58" s="27"/>
      <c r="T58" s="27"/>
    </row>
    <row r="59" spans="3:20" s="8" customFormat="1" x14ac:dyDescent="0.2">
      <c r="C59"/>
      <c r="D59"/>
      <c r="E59"/>
      <c r="F59"/>
      <c r="G59"/>
      <c r="H59"/>
      <c r="I59"/>
      <c r="J59"/>
      <c r="K59"/>
      <c r="L59"/>
      <c r="M59"/>
      <c r="N59"/>
      <c r="O59"/>
      <c r="P59"/>
      <c r="Q59"/>
      <c r="R59"/>
      <c r="S59" s="27"/>
      <c r="T59" s="27"/>
    </row>
    <row r="60" spans="3:20" s="8" customFormat="1" x14ac:dyDescent="0.2">
      <c r="C60"/>
      <c r="D60"/>
      <c r="E60"/>
      <c r="F60"/>
      <c r="G60"/>
      <c r="H60"/>
      <c r="I60"/>
      <c r="J60"/>
      <c r="K60"/>
      <c r="L60"/>
      <c r="M60"/>
      <c r="N60"/>
      <c r="O60"/>
      <c r="P60"/>
      <c r="Q60"/>
      <c r="R60"/>
      <c r="S60" s="27"/>
      <c r="T60" s="27"/>
    </row>
    <row r="61" spans="3:20" s="8" customFormat="1" x14ac:dyDescent="0.2">
      <c r="C61"/>
      <c r="D61"/>
      <c r="E61"/>
      <c r="F61"/>
      <c r="G61"/>
      <c r="H61"/>
      <c r="I61"/>
      <c r="J61"/>
      <c r="K61"/>
      <c r="L61"/>
      <c r="M61"/>
      <c r="N61"/>
      <c r="O61"/>
      <c r="P61"/>
      <c r="Q61"/>
      <c r="R61"/>
      <c r="S61" s="27"/>
      <c r="T61" s="27"/>
    </row>
    <row r="62" spans="3:20" s="8" customFormat="1" x14ac:dyDescent="0.2">
      <c r="C62"/>
      <c r="D62"/>
      <c r="E62"/>
      <c r="F62"/>
      <c r="G62"/>
      <c r="H62"/>
      <c r="I62"/>
      <c r="J62"/>
      <c r="K62"/>
      <c r="L62"/>
      <c r="M62"/>
      <c r="N62"/>
      <c r="O62"/>
      <c r="P62"/>
      <c r="Q62"/>
      <c r="R62"/>
      <c r="S62" s="27"/>
      <c r="T62" s="27"/>
    </row>
    <row r="63" spans="3:20" s="8" customFormat="1" x14ac:dyDescent="0.2">
      <c r="C63"/>
      <c r="D63"/>
      <c r="E63"/>
      <c r="F63"/>
      <c r="G63"/>
      <c r="H63"/>
      <c r="I63"/>
      <c r="J63"/>
      <c r="K63"/>
      <c r="L63"/>
      <c r="M63"/>
      <c r="N63"/>
      <c r="O63"/>
      <c r="P63"/>
      <c r="Q63"/>
      <c r="R63"/>
      <c r="S63" s="27"/>
      <c r="T63" s="27"/>
    </row>
    <row r="64" spans="3:20" s="8" customFormat="1" x14ac:dyDescent="0.2">
      <c r="C64"/>
      <c r="D64"/>
      <c r="E64"/>
      <c r="F64"/>
      <c r="G64"/>
      <c r="H64"/>
      <c r="I64"/>
      <c r="J64"/>
      <c r="K64"/>
      <c r="L64"/>
      <c r="M64"/>
      <c r="N64"/>
      <c r="O64"/>
      <c r="P64"/>
      <c r="Q64"/>
      <c r="R64"/>
      <c r="S64" s="27"/>
      <c r="T64" s="27"/>
    </row>
    <row r="65" spans="3:20" s="8" customFormat="1" x14ac:dyDescent="0.2">
      <c r="C65"/>
      <c r="D65"/>
      <c r="E65"/>
      <c r="F65"/>
      <c r="G65"/>
      <c r="H65"/>
      <c r="I65"/>
      <c r="J65"/>
      <c r="K65"/>
      <c r="L65"/>
      <c r="M65"/>
      <c r="N65"/>
      <c r="O65"/>
      <c r="P65"/>
      <c r="Q65"/>
      <c r="R65"/>
      <c r="S65" s="27"/>
      <c r="T65" s="27"/>
    </row>
    <row r="66" spans="3:20" s="8" customFormat="1" x14ac:dyDescent="0.2">
      <c r="C66"/>
      <c r="D66"/>
      <c r="E66"/>
      <c r="F66"/>
      <c r="G66"/>
      <c r="H66"/>
      <c r="I66"/>
      <c r="J66"/>
      <c r="K66"/>
      <c r="L66"/>
      <c r="M66"/>
      <c r="N66"/>
      <c r="O66"/>
      <c r="P66"/>
      <c r="Q66"/>
      <c r="R66"/>
      <c r="S66" s="27"/>
      <c r="T66" s="27"/>
    </row>
    <row r="67" spans="3:20" s="8" customFormat="1" x14ac:dyDescent="0.2">
      <c r="C67"/>
      <c r="D67"/>
      <c r="E67"/>
      <c r="F67"/>
      <c r="G67"/>
      <c r="H67"/>
      <c r="I67"/>
      <c r="J67"/>
      <c r="K67"/>
      <c r="L67"/>
      <c r="M67"/>
      <c r="N67"/>
      <c r="O67"/>
      <c r="P67"/>
      <c r="Q67"/>
      <c r="R67"/>
      <c r="S67" s="27"/>
      <c r="T67" s="27"/>
    </row>
    <row r="68" spans="3:20" s="8" customFormat="1" x14ac:dyDescent="0.2">
      <c r="C68"/>
      <c r="D68"/>
      <c r="E68"/>
      <c r="F68"/>
      <c r="G68"/>
      <c r="H68"/>
      <c r="I68"/>
      <c r="J68"/>
      <c r="K68"/>
      <c r="L68"/>
      <c r="M68"/>
      <c r="N68"/>
      <c r="O68"/>
      <c r="P68"/>
      <c r="Q68"/>
      <c r="R68"/>
      <c r="S68" s="27"/>
      <c r="T68" s="27"/>
    </row>
    <row r="69" spans="3:20" s="8" customFormat="1" x14ac:dyDescent="0.2">
      <c r="C69"/>
      <c r="D69"/>
      <c r="E69"/>
      <c r="F69"/>
      <c r="G69"/>
      <c r="H69"/>
      <c r="I69"/>
      <c r="J69"/>
      <c r="K69"/>
      <c r="L69"/>
      <c r="M69"/>
      <c r="N69"/>
      <c r="O69"/>
      <c r="P69"/>
      <c r="Q69"/>
      <c r="R69"/>
      <c r="S69" s="27"/>
      <c r="T69" s="27"/>
    </row>
    <row r="70" spans="3:20" s="8" customFormat="1" x14ac:dyDescent="0.2">
      <c r="C70"/>
      <c r="D70"/>
      <c r="E70"/>
      <c r="F70"/>
      <c r="G70"/>
      <c r="H70"/>
      <c r="I70"/>
      <c r="J70"/>
      <c r="K70"/>
      <c r="L70"/>
      <c r="M70"/>
      <c r="N70"/>
      <c r="O70"/>
      <c r="P70"/>
      <c r="Q70"/>
      <c r="R70"/>
      <c r="S70" s="27"/>
      <c r="T70" s="27"/>
    </row>
    <row r="71" spans="3:20" s="8" customFormat="1" x14ac:dyDescent="0.2">
      <c r="C71"/>
      <c r="D71"/>
      <c r="E71"/>
      <c r="F71"/>
      <c r="G71"/>
      <c r="H71"/>
      <c r="I71"/>
      <c r="J71"/>
      <c r="K71"/>
      <c r="L71"/>
      <c r="M71"/>
      <c r="N71"/>
      <c r="O71"/>
      <c r="P71"/>
      <c r="Q71"/>
      <c r="R71"/>
      <c r="S71" s="27"/>
      <c r="T71" s="27"/>
    </row>
    <row r="72" spans="3:20" s="8" customFormat="1" x14ac:dyDescent="0.2">
      <c r="C72"/>
      <c r="D72"/>
      <c r="E72"/>
      <c r="F72"/>
      <c r="G72"/>
      <c r="H72"/>
      <c r="I72"/>
      <c r="J72"/>
      <c r="K72"/>
      <c r="L72"/>
      <c r="M72"/>
      <c r="N72"/>
      <c r="O72"/>
      <c r="P72"/>
      <c r="Q72"/>
      <c r="R72"/>
      <c r="S72" s="27"/>
      <c r="T72" s="27"/>
    </row>
    <row r="73" spans="3:20" s="8" customFormat="1" x14ac:dyDescent="0.2">
      <c r="C73"/>
      <c r="D73"/>
      <c r="E73"/>
      <c r="F73"/>
      <c r="G73"/>
      <c r="H73"/>
      <c r="I73"/>
      <c r="J73"/>
      <c r="K73"/>
      <c r="L73"/>
      <c r="M73"/>
      <c r="N73"/>
      <c r="O73"/>
      <c r="P73"/>
      <c r="Q73"/>
      <c r="R73"/>
      <c r="S73" s="27"/>
      <c r="T73" s="27"/>
    </row>
    <row r="74" spans="3:20" s="8" customFormat="1" x14ac:dyDescent="0.2">
      <c r="C74"/>
      <c r="D74"/>
      <c r="E74"/>
      <c r="F74"/>
      <c r="G74"/>
      <c r="H74"/>
      <c r="I74"/>
      <c r="J74"/>
      <c r="K74"/>
      <c r="L74"/>
      <c r="M74"/>
      <c r="N74"/>
      <c r="O74"/>
      <c r="P74"/>
      <c r="Q74"/>
      <c r="R74"/>
      <c r="S74" s="27"/>
      <c r="T74" s="27"/>
    </row>
    <row r="75" spans="3:20" s="8" customFormat="1" x14ac:dyDescent="0.2">
      <c r="C75"/>
      <c r="D75"/>
      <c r="E75"/>
      <c r="F75"/>
      <c r="G75"/>
      <c r="H75"/>
      <c r="I75"/>
      <c r="J75"/>
      <c r="K75"/>
      <c r="L75"/>
      <c r="M75"/>
      <c r="N75"/>
      <c r="O75"/>
      <c r="P75"/>
      <c r="Q75"/>
      <c r="R75"/>
      <c r="S75" s="27"/>
      <c r="T75" s="27"/>
    </row>
    <row r="76" spans="3:20" s="8" customFormat="1" x14ac:dyDescent="0.2">
      <c r="C76"/>
      <c r="D76"/>
      <c r="E76"/>
      <c r="F76"/>
      <c r="G76"/>
      <c r="H76"/>
      <c r="I76"/>
      <c r="J76"/>
      <c r="K76"/>
      <c r="L76"/>
      <c r="M76"/>
      <c r="N76"/>
      <c r="O76"/>
      <c r="P76"/>
      <c r="Q76"/>
      <c r="R76"/>
      <c r="S76" s="27"/>
      <c r="T76" s="27"/>
    </row>
    <row r="77" spans="3:20" s="8" customFormat="1" x14ac:dyDescent="0.2">
      <c r="C77"/>
      <c r="D77"/>
      <c r="E77"/>
      <c r="F77"/>
      <c r="G77"/>
      <c r="H77"/>
      <c r="I77"/>
      <c r="J77"/>
      <c r="K77"/>
      <c r="L77"/>
      <c r="M77"/>
      <c r="N77"/>
      <c r="O77"/>
      <c r="P77"/>
      <c r="Q77"/>
      <c r="R77"/>
      <c r="S77" s="27"/>
      <c r="T77" s="27"/>
    </row>
    <row r="78" spans="3:20" s="8" customFormat="1" x14ac:dyDescent="0.2">
      <c r="C78"/>
      <c r="D78"/>
      <c r="E78"/>
      <c r="F78"/>
      <c r="G78"/>
      <c r="H78"/>
      <c r="I78"/>
      <c r="J78"/>
      <c r="K78"/>
      <c r="L78"/>
      <c r="M78"/>
      <c r="N78"/>
      <c r="O78"/>
      <c r="P78"/>
      <c r="Q78"/>
      <c r="R78"/>
      <c r="S78" s="27"/>
      <c r="T78" s="27"/>
    </row>
    <row r="79" spans="3:20" s="8" customFormat="1" x14ac:dyDescent="0.2">
      <c r="C79"/>
      <c r="D79"/>
      <c r="E79"/>
      <c r="F79"/>
      <c r="G79"/>
      <c r="H79"/>
      <c r="I79"/>
      <c r="J79"/>
      <c r="K79"/>
      <c r="L79"/>
      <c r="M79"/>
      <c r="N79"/>
      <c r="O79"/>
      <c r="P79"/>
      <c r="Q79"/>
      <c r="R79"/>
      <c r="S79" s="27"/>
      <c r="T79" s="27"/>
    </row>
    <row r="80" spans="3:20" s="8" customFormat="1" x14ac:dyDescent="0.2">
      <c r="C80"/>
      <c r="D80"/>
      <c r="E80"/>
      <c r="F80"/>
      <c r="G80"/>
      <c r="H80"/>
      <c r="I80"/>
      <c r="J80"/>
      <c r="K80"/>
      <c r="L80"/>
      <c r="M80"/>
      <c r="N80"/>
      <c r="O80"/>
      <c r="P80"/>
      <c r="Q80"/>
      <c r="R80"/>
      <c r="S80" s="27"/>
      <c r="T80" s="27"/>
    </row>
    <row r="81" spans="3:25" s="8" customFormat="1" x14ac:dyDescent="0.2">
      <c r="C81"/>
      <c r="D81"/>
      <c r="E81"/>
      <c r="F81"/>
      <c r="G81"/>
      <c r="H81"/>
      <c r="I81"/>
      <c r="J81"/>
      <c r="K81"/>
      <c r="L81"/>
      <c r="M81"/>
      <c r="N81"/>
      <c r="O81"/>
      <c r="P81"/>
      <c r="Q81"/>
      <c r="R81"/>
      <c r="S81" s="27"/>
      <c r="T81" s="27"/>
    </row>
    <row r="82" spans="3:25" s="8" customFormat="1" x14ac:dyDescent="0.2">
      <c r="C82"/>
      <c r="D82"/>
      <c r="E82"/>
      <c r="F82"/>
      <c r="G82"/>
      <c r="H82"/>
      <c r="I82"/>
      <c r="J82"/>
      <c r="K82"/>
      <c r="L82"/>
      <c r="M82"/>
      <c r="N82"/>
      <c r="O82"/>
      <c r="P82"/>
      <c r="Q82"/>
      <c r="R82"/>
      <c r="S82" s="27"/>
      <c r="T82" s="27"/>
    </row>
    <row r="83" spans="3:25" s="8" customFormat="1" x14ac:dyDescent="0.2">
      <c r="C83" s="56"/>
      <c r="D83" s="57"/>
      <c r="E83" s="57"/>
      <c r="F83" s="57"/>
      <c r="G83" s="57"/>
      <c r="H83" s="57"/>
      <c r="I83" s="57"/>
      <c r="J83" s="57"/>
      <c r="K83" s="57"/>
      <c r="L83" s="57"/>
      <c r="M83" s="57"/>
      <c r="N83" s="57"/>
      <c r="O83" s="57"/>
      <c r="P83" s="58"/>
      <c r="Q83"/>
    </row>
    <row r="84" spans="3:25" s="8" customFormat="1" ht="20.25" x14ac:dyDescent="0.2">
      <c r="C84" s="59"/>
      <c r="D84" s="743" t="s">
        <v>49</v>
      </c>
      <c r="E84" s="743"/>
      <c r="F84" s="743"/>
      <c r="G84" s="743"/>
      <c r="H84" s="613"/>
      <c r="I84" s="613"/>
      <c r="J84" s="613"/>
      <c r="K84" s="613"/>
      <c r="L84" s="613"/>
      <c r="M84" s="613"/>
      <c r="N84" s="613"/>
      <c r="O84" s="613"/>
      <c r="P84" s="15"/>
      <c r="Q84"/>
    </row>
    <row r="85" spans="3:25" s="8" customFormat="1" ht="9.9499999999999993" customHeight="1" x14ac:dyDescent="0.2">
      <c r="C85" s="59"/>
      <c r="D85" s="10"/>
      <c r="E85" s="10"/>
      <c r="F85" s="10"/>
      <c r="G85" s="10"/>
      <c r="H85" s="10"/>
      <c r="I85" s="10"/>
      <c r="J85" s="10"/>
      <c r="K85" s="10"/>
      <c r="L85" s="10"/>
      <c r="M85" s="10"/>
      <c r="N85" s="10"/>
      <c r="O85" s="10"/>
      <c r="P85" s="15"/>
      <c r="Q85"/>
    </row>
    <row r="86" spans="3:25" s="8" customFormat="1" ht="16.5" x14ac:dyDescent="0.3">
      <c r="C86" s="60"/>
      <c r="D86" s="139" t="s">
        <v>311</v>
      </c>
      <c r="E86" s="124"/>
      <c r="F86" s="124"/>
      <c r="G86" s="124"/>
      <c r="H86" s="124"/>
      <c r="I86" s="124"/>
      <c r="J86" s="124"/>
      <c r="K86" s="124"/>
      <c r="L86" s="124"/>
      <c r="M86" s="124"/>
      <c r="N86" s="124"/>
      <c r="O86" s="124"/>
      <c r="P86" s="132"/>
      <c r="Q86"/>
    </row>
    <row r="87" spans="3:25" s="8" customFormat="1" ht="14.25" x14ac:dyDescent="0.25">
      <c r="C87" s="60"/>
      <c r="D87" s="125" t="s">
        <v>312</v>
      </c>
      <c r="E87" s="124"/>
      <c r="F87" s="124"/>
      <c r="G87" s="124"/>
      <c r="H87" s="124"/>
      <c r="I87" s="124"/>
      <c r="J87" s="124"/>
      <c r="K87" s="124"/>
      <c r="L87" s="124"/>
      <c r="M87" s="124"/>
      <c r="N87" s="124"/>
      <c r="O87" s="124"/>
      <c r="P87" s="132"/>
      <c r="Q87"/>
    </row>
    <row r="88" spans="3:25" s="8" customFormat="1" ht="5.0999999999999996" customHeight="1" x14ac:dyDescent="0.3">
      <c r="C88" s="60"/>
      <c r="D88" s="126"/>
      <c r="E88" s="124"/>
      <c r="F88" s="124"/>
      <c r="G88" s="124"/>
      <c r="H88" s="124"/>
      <c r="I88" s="124"/>
      <c r="J88" s="124"/>
      <c r="K88" s="124"/>
      <c r="L88" s="124"/>
      <c r="M88" s="124"/>
      <c r="N88" s="124"/>
      <c r="O88" s="124"/>
      <c r="P88" s="132"/>
      <c r="Q88"/>
    </row>
    <row r="89" spans="3:25" s="8" customFormat="1" ht="20.100000000000001" customHeight="1" thickBot="1" x14ac:dyDescent="0.35">
      <c r="C89" s="60"/>
      <c r="D89" s="126" t="s">
        <v>176</v>
      </c>
      <c r="E89" s="124"/>
      <c r="F89" s="124"/>
      <c r="G89" s="124"/>
      <c r="H89" s="124"/>
      <c r="I89" s="124"/>
      <c r="J89" s="124"/>
      <c r="K89" s="124"/>
      <c r="L89" s="124"/>
      <c r="M89" s="124"/>
      <c r="N89" s="124"/>
      <c r="O89" s="124"/>
      <c r="P89" s="132"/>
      <c r="Q89"/>
    </row>
    <row r="90" spans="3:25" s="8" customFormat="1" ht="15" customHeight="1" thickTop="1" thickBot="1" x14ac:dyDescent="0.3">
      <c r="C90" s="60"/>
      <c r="D90" s="784" t="s">
        <v>310</v>
      </c>
      <c r="E90" s="785"/>
      <c r="F90" s="785"/>
      <c r="G90" s="786"/>
      <c r="H90" s="124"/>
      <c r="I90" s="124"/>
      <c r="J90" s="124"/>
      <c r="K90" s="124"/>
      <c r="L90" s="124"/>
      <c r="M90" s="124"/>
      <c r="N90" s="124"/>
      <c r="O90" s="124"/>
      <c r="P90" s="132"/>
      <c r="Q90"/>
    </row>
    <row r="91" spans="3:25" s="8" customFormat="1" ht="15.95" customHeight="1" thickTop="1" x14ac:dyDescent="0.25">
      <c r="C91" s="60"/>
      <c r="D91" s="242" t="s">
        <v>313</v>
      </c>
      <c r="E91" s="124"/>
      <c r="F91" s="124"/>
      <c r="G91" s="131" t="s">
        <v>301</v>
      </c>
      <c r="H91" s="124"/>
      <c r="I91" s="131"/>
      <c r="J91" s="124"/>
      <c r="K91" s="124"/>
      <c r="L91" s="124"/>
      <c r="M91" s="124"/>
      <c r="N91" s="124"/>
      <c r="O91" s="124"/>
      <c r="P91" s="132"/>
      <c r="Q91"/>
    </row>
    <row r="92" spans="3:25" s="8" customFormat="1" ht="14.25" x14ac:dyDescent="0.25">
      <c r="C92" s="60"/>
      <c r="D92" s="242" t="s">
        <v>314</v>
      </c>
      <c r="E92" s="124"/>
      <c r="F92" s="124"/>
      <c r="G92" s="131" t="s">
        <v>293</v>
      </c>
      <c r="H92" s="124"/>
      <c r="I92" s="131"/>
      <c r="J92" s="131"/>
      <c r="K92" s="124"/>
      <c r="L92" s="124"/>
      <c r="M92" s="124"/>
      <c r="N92" s="124"/>
      <c r="O92" s="124"/>
      <c r="P92" s="132"/>
      <c r="Q92"/>
    </row>
    <row r="93" spans="3:25" s="8" customFormat="1" ht="15.95" customHeight="1" x14ac:dyDescent="0.25">
      <c r="C93" s="60"/>
      <c r="D93" s="242" t="s">
        <v>323</v>
      </c>
      <c r="E93" s="242"/>
      <c r="F93" s="570"/>
      <c r="G93" s="131" t="s">
        <v>168</v>
      </c>
      <c r="H93" s="124"/>
      <c r="I93" s="131"/>
      <c r="J93" s="131"/>
      <c r="K93" s="124"/>
      <c r="L93" s="124"/>
      <c r="M93" s="124"/>
      <c r="N93" s="124"/>
      <c r="O93" s="124"/>
      <c r="P93" s="132"/>
      <c r="Q93"/>
    </row>
    <row r="94" spans="3:25" s="8" customFormat="1" ht="15" thickBot="1" x14ac:dyDescent="0.3">
      <c r="C94" s="60"/>
      <c r="D94" s="242" t="s">
        <v>324</v>
      </c>
      <c r="E94" s="242"/>
      <c r="F94" s="569"/>
      <c r="G94" s="131" t="s">
        <v>169</v>
      </c>
      <c r="H94" s="124"/>
      <c r="I94" s="131"/>
      <c r="J94" s="131"/>
      <c r="K94" s="124"/>
      <c r="L94" s="124"/>
      <c r="M94" s="124"/>
      <c r="N94" s="124"/>
      <c r="O94" s="124"/>
      <c r="P94" s="132"/>
      <c r="Q94"/>
      <c r="Y94"/>
    </row>
    <row r="95" spans="3:25" s="8" customFormat="1" ht="17.25" thickTop="1" thickBot="1" x14ac:dyDescent="0.3">
      <c r="C95" s="60"/>
      <c r="D95" s="744" t="s">
        <v>321</v>
      </c>
      <c r="E95" s="745"/>
      <c r="F95" s="745"/>
      <c r="G95" s="746"/>
      <c r="H95" s="124"/>
      <c r="I95" s="131"/>
      <c r="J95" s="131"/>
      <c r="K95" s="124"/>
      <c r="L95" s="124"/>
      <c r="M95" s="124"/>
      <c r="N95" s="124"/>
      <c r="O95" s="124"/>
      <c r="P95" s="132"/>
      <c r="Q95"/>
      <c r="Y95"/>
    </row>
    <row r="96" spans="3:25" s="8" customFormat="1" ht="15" thickTop="1" x14ac:dyDescent="0.25">
      <c r="C96" s="60"/>
      <c r="D96" s="242" t="s">
        <v>315</v>
      </c>
      <c r="E96" s="128"/>
      <c r="F96" s="128"/>
      <c r="G96" s="131" t="s">
        <v>336</v>
      </c>
      <c r="H96" s="124"/>
      <c r="I96" s="131"/>
      <c r="J96" s="131"/>
      <c r="K96" s="124"/>
      <c r="L96" s="124"/>
      <c r="M96" s="124"/>
      <c r="N96" s="124"/>
      <c r="O96" s="124"/>
      <c r="P96" s="132"/>
      <c r="Q96"/>
      <c r="Y96"/>
    </row>
    <row r="97" spans="3:25" s="8" customFormat="1" ht="14.25" x14ac:dyDescent="0.25">
      <c r="C97" s="60"/>
      <c r="D97" s="242" t="s">
        <v>316</v>
      </c>
      <c r="E97" s="128"/>
      <c r="F97" s="128"/>
      <c r="G97" s="131" t="s">
        <v>317</v>
      </c>
      <c r="H97" s="124"/>
      <c r="I97" s="131"/>
      <c r="J97" s="131"/>
      <c r="K97" s="124"/>
      <c r="L97" s="124"/>
      <c r="M97" s="124"/>
      <c r="N97" s="124"/>
      <c r="O97" s="124"/>
      <c r="P97" s="132"/>
      <c r="Q97"/>
      <c r="Y97"/>
    </row>
    <row r="98" spans="3:25" s="8" customFormat="1" ht="14.25" x14ac:dyDescent="0.25">
      <c r="C98" s="60"/>
      <c r="D98" s="242" t="s">
        <v>319</v>
      </c>
      <c r="E98" s="128"/>
      <c r="F98" s="128"/>
      <c r="G98" s="131" t="s">
        <v>318</v>
      </c>
      <c r="H98" s="124"/>
      <c r="I98" s="131"/>
      <c r="J98" s="131"/>
      <c r="K98" s="124"/>
      <c r="L98" s="124"/>
      <c r="M98" s="124"/>
      <c r="N98" s="124"/>
      <c r="O98" s="124"/>
      <c r="P98" s="132"/>
      <c r="Q98"/>
      <c r="Y98"/>
    </row>
    <row r="99" spans="3:25" s="8" customFormat="1" ht="15" thickBot="1" x14ac:dyDescent="0.3">
      <c r="C99" s="60"/>
      <c r="D99" s="570"/>
      <c r="E99" s="128"/>
      <c r="F99" s="128"/>
      <c r="G99" s="620" t="s">
        <v>320</v>
      </c>
      <c r="H99" s="124"/>
      <c r="I99" s="131"/>
      <c r="J99" s="131"/>
      <c r="K99" s="124"/>
      <c r="L99" s="124"/>
      <c r="M99" s="124"/>
      <c r="N99" s="124"/>
      <c r="O99" s="124"/>
      <c r="P99" s="132"/>
      <c r="Q99"/>
      <c r="Y99"/>
    </row>
    <row r="100" spans="3:25" s="8" customFormat="1" ht="17.25" thickTop="1" thickBot="1" x14ac:dyDescent="0.3">
      <c r="C100" s="60"/>
      <c r="D100" s="747" t="s">
        <v>322</v>
      </c>
      <c r="E100" s="748"/>
      <c r="F100" s="748"/>
      <c r="G100" s="749"/>
      <c r="H100" s="124"/>
      <c r="I100" s="131"/>
      <c r="J100" s="131"/>
      <c r="K100" s="124"/>
      <c r="L100" s="124"/>
      <c r="M100" s="124"/>
      <c r="N100" s="124"/>
      <c r="O100" s="124"/>
      <c r="P100" s="132"/>
      <c r="Q100"/>
      <c r="Y100"/>
    </row>
    <row r="101" spans="3:25" s="8" customFormat="1" ht="15" thickTop="1" x14ac:dyDescent="0.25">
      <c r="C101" s="60"/>
      <c r="D101" s="242" t="s">
        <v>325</v>
      </c>
      <c r="E101" s="128"/>
      <c r="F101" s="128"/>
      <c r="G101" s="131" t="s">
        <v>302</v>
      </c>
      <c r="H101" s="124"/>
      <c r="I101" s="131"/>
      <c r="J101" s="131"/>
      <c r="K101" s="124"/>
      <c r="L101" s="124"/>
      <c r="M101" s="124"/>
      <c r="N101" s="124"/>
      <c r="O101" s="124"/>
      <c r="P101" s="132"/>
      <c r="Q101"/>
      <c r="Y101"/>
    </row>
    <row r="102" spans="3:25" s="8" customFormat="1" ht="14.25" x14ac:dyDescent="0.25">
      <c r="C102" s="60"/>
      <c r="D102" s="242" t="s">
        <v>326</v>
      </c>
      <c r="E102" s="128"/>
      <c r="F102" s="128"/>
      <c r="G102" s="131" t="s">
        <v>327</v>
      </c>
      <c r="H102" s="124"/>
      <c r="I102" s="131"/>
      <c r="J102" s="131"/>
      <c r="K102" s="124"/>
      <c r="L102" s="124"/>
      <c r="M102" s="124"/>
      <c r="N102" s="124"/>
      <c r="O102" s="124"/>
      <c r="P102" s="132"/>
      <c r="Q102"/>
      <c r="Y102"/>
    </row>
    <row r="103" spans="3:25" s="8" customFormat="1" ht="14.25" x14ac:dyDescent="0.25">
      <c r="C103" s="60"/>
      <c r="D103" s="242" t="s">
        <v>328</v>
      </c>
      <c r="E103" s="128"/>
      <c r="F103" s="128"/>
      <c r="G103" s="131" t="s">
        <v>304</v>
      </c>
      <c r="H103" s="124"/>
      <c r="I103" s="131"/>
      <c r="J103" s="131"/>
      <c r="K103" s="124"/>
      <c r="L103" s="124"/>
      <c r="M103" s="124"/>
      <c r="N103" s="124"/>
      <c r="O103" s="124"/>
      <c r="P103" s="132"/>
      <c r="Q103"/>
      <c r="Y103"/>
    </row>
    <row r="104" spans="3:25" s="8" customFormat="1" ht="14.25" x14ac:dyDescent="0.25">
      <c r="C104" s="60"/>
      <c r="D104" s="570"/>
      <c r="E104" s="128"/>
      <c r="F104" s="128"/>
      <c r="G104" s="128"/>
      <c r="H104" s="124"/>
      <c r="I104" s="131"/>
      <c r="J104" s="131"/>
      <c r="K104" s="124"/>
      <c r="L104" s="124"/>
      <c r="M104" s="124"/>
      <c r="N104" s="124"/>
      <c r="O104" s="124"/>
      <c r="P104" s="132"/>
      <c r="Q104"/>
      <c r="Y104"/>
    </row>
    <row r="105" spans="3:25" s="8" customFormat="1" ht="16.5" x14ac:dyDescent="0.3">
      <c r="C105" s="60"/>
      <c r="D105" s="126" t="s">
        <v>180</v>
      </c>
      <c r="E105" s="128"/>
      <c r="F105" s="128"/>
      <c r="G105" s="128"/>
      <c r="H105" s="124"/>
      <c r="I105" s="131"/>
      <c r="J105" s="131"/>
      <c r="K105" s="124"/>
      <c r="L105" s="124"/>
      <c r="M105" s="124"/>
      <c r="N105" s="124"/>
      <c r="O105" s="124"/>
      <c r="P105" s="132"/>
      <c r="Q105"/>
      <c r="Y105"/>
    </row>
    <row r="106" spans="3:25" s="8" customFormat="1" ht="18.75" customHeight="1" x14ac:dyDescent="0.25">
      <c r="C106" s="60"/>
      <c r="D106" s="570" t="s">
        <v>329</v>
      </c>
      <c r="E106" s="128"/>
      <c r="F106" s="128"/>
      <c r="G106" s="128"/>
      <c r="H106" s="124"/>
      <c r="I106" s="131"/>
      <c r="J106" s="131"/>
      <c r="K106" s="124"/>
      <c r="L106" s="124"/>
      <c r="M106" s="124"/>
      <c r="N106" s="124"/>
      <c r="O106" s="124"/>
      <c r="P106" s="132"/>
      <c r="Q106"/>
      <c r="Y106"/>
    </row>
    <row r="107" spans="3:25" s="8" customFormat="1" ht="14.25" x14ac:dyDescent="0.25">
      <c r="C107" s="60"/>
      <c r="D107" s="387" t="s">
        <v>179</v>
      </c>
      <c r="E107" s="128"/>
      <c r="F107" s="128"/>
      <c r="G107" s="128"/>
      <c r="H107" s="124"/>
      <c r="I107" s="131"/>
      <c r="J107" s="131"/>
      <c r="K107" s="124"/>
      <c r="L107" s="124"/>
      <c r="M107" s="124"/>
      <c r="N107" s="124"/>
      <c r="O107" s="124"/>
      <c r="P107" s="132"/>
      <c r="Q107"/>
      <c r="Y107"/>
    </row>
    <row r="108" spans="3:25" s="8" customFormat="1" ht="14.25" x14ac:dyDescent="0.25">
      <c r="C108" s="60"/>
      <c r="D108" s="570" t="s">
        <v>330</v>
      </c>
      <c r="E108" s="128"/>
      <c r="F108" s="128"/>
      <c r="G108" s="128"/>
      <c r="H108" s="124"/>
      <c r="I108" s="131"/>
      <c r="J108" s="131"/>
      <c r="K108" s="124"/>
      <c r="L108" s="124"/>
      <c r="M108" s="124"/>
      <c r="N108" s="124"/>
      <c r="O108" s="124"/>
      <c r="P108" s="132"/>
      <c r="Q108"/>
      <c r="Y108"/>
    </row>
    <row r="109" spans="3:25" ht="14.25" x14ac:dyDescent="0.25">
      <c r="C109" s="60"/>
      <c r="D109" s="387"/>
      <c r="E109" s="128"/>
      <c r="F109" s="128"/>
      <c r="G109" s="128"/>
      <c r="H109" s="124"/>
      <c r="I109" s="131"/>
      <c r="J109" s="131"/>
      <c r="K109" s="124"/>
      <c r="L109" s="124"/>
      <c r="M109" s="124"/>
      <c r="N109" s="124"/>
      <c r="O109" s="124"/>
      <c r="P109" s="132"/>
    </row>
    <row r="110" spans="3:25" ht="16.5" customHeight="1" x14ac:dyDescent="0.3">
      <c r="C110" s="60"/>
      <c r="D110" s="126" t="s">
        <v>66</v>
      </c>
      <c r="E110" s="129"/>
      <c r="F110" s="129"/>
      <c r="G110" s="129"/>
      <c r="H110" s="124"/>
      <c r="I110" s="124"/>
      <c r="J110" s="131"/>
      <c r="K110" s="124"/>
      <c r="L110" s="124"/>
      <c r="M110" s="124"/>
      <c r="N110" s="124"/>
      <c r="O110" s="124"/>
      <c r="P110" s="132"/>
    </row>
    <row r="111" spans="3:25" ht="14.25" x14ac:dyDescent="0.25">
      <c r="C111" s="60"/>
      <c r="D111" s="131" t="s">
        <v>67</v>
      </c>
      <c r="E111" s="129"/>
      <c r="F111" s="129"/>
      <c r="G111" s="129"/>
      <c r="H111" s="124"/>
      <c r="I111" s="124"/>
      <c r="J111" s="131"/>
      <c r="K111" s="124"/>
      <c r="L111" s="124"/>
      <c r="M111" s="124"/>
      <c r="N111" s="124"/>
      <c r="O111" s="124"/>
      <c r="P111" s="132"/>
    </row>
    <row r="112" spans="3:25" ht="12" customHeight="1" x14ac:dyDescent="0.25">
      <c r="C112" s="62"/>
      <c r="D112" s="131" t="s">
        <v>96</v>
      </c>
      <c r="E112" s="130"/>
      <c r="F112" s="130"/>
      <c r="G112" s="130"/>
      <c r="H112" s="17"/>
      <c r="I112" s="17"/>
      <c r="J112" s="131"/>
      <c r="K112" s="17"/>
      <c r="L112" s="17"/>
      <c r="M112" s="17"/>
      <c r="N112" s="17"/>
      <c r="O112" s="17"/>
      <c r="P112" s="133"/>
    </row>
    <row r="113" spans="3:16" ht="14.25" x14ac:dyDescent="0.25">
      <c r="C113" s="62"/>
      <c r="D113" s="131"/>
      <c r="E113" s="17"/>
      <c r="F113" s="17"/>
      <c r="G113" s="17"/>
      <c r="H113" s="17"/>
      <c r="I113" s="17"/>
      <c r="J113" s="17"/>
      <c r="K113" s="17"/>
      <c r="L113" s="17"/>
      <c r="M113" s="17"/>
      <c r="N113" s="17"/>
      <c r="O113" s="17"/>
      <c r="P113" s="133"/>
    </row>
    <row r="114" spans="3:16" x14ac:dyDescent="0.2">
      <c r="C114" s="750" t="s">
        <v>98</v>
      </c>
      <c r="D114" s="751"/>
      <c r="E114" s="751"/>
      <c r="F114" s="751"/>
      <c r="G114" s="751"/>
      <c r="H114" s="751"/>
      <c r="I114" s="751"/>
      <c r="J114" s="751"/>
      <c r="K114" s="751"/>
      <c r="L114" s="751"/>
      <c r="M114" s="751"/>
      <c r="N114" s="751"/>
      <c r="O114" s="751"/>
      <c r="P114" s="752"/>
    </row>
    <row r="115" spans="3:16" x14ac:dyDescent="0.2">
      <c r="C115" s="753"/>
      <c r="D115" s="754"/>
      <c r="E115" s="754"/>
      <c r="F115" s="754"/>
      <c r="G115" s="754"/>
      <c r="H115" s="754"/>
      <c r="I115" s="754"/>
      <c r="J115" s="754"/>
      <c r="K115" s="754"/>
      <c r="L115" s="754"/>
      <c r="M115" s="754"/>
      <c r="N115" s="754"/>
      <c r="O115" s="754"/>
      <c r="P115" s="755"/>
    </row>
    <row r="116" spans="3:16" ht="13.5" thickBot="1" x14ac:dyDescent="0.25">
      <c r="C116" s="56"/>
      <c r="D116" s="141"/>
      <c r="E116" s="141"/>
      <c r="F116" s="141"/>
      <c r="G116" s="141"/>
      <c r="H116" s="141"/>
      <c r="I116" s="141"/>
      <c r="J116" s="141"/>
      <c r="K116" s="141"/>
      <c r="L116" s="141"/>
      <c r="M116" s="141"/>
      <c r="N116" s="141"/>
      <c r="O116" s="141"/>
      <c r="P116" s="58"/>
    </row>
    <row r="117" spans="3:16" ht="20.100000000000001" customHeight="1" thickTop="1" thickBot="1" x14ac:dyDescent="0.25">
      <c r="C117" s="59"/>
      <c r="D117" s="787" t="s">
        <v>71</v>
      </c>
      <c r="E117" s="788"/>
      <c r="F117" s="789"/>
      <c r="G117" s="10"/>
      <c r="H117" s="10"/>
      <c r="I117" s="10"/>
      <c r="J117" s="10"/>
      <c r="K117" s="10"/>
      <c r="L117" s="10"/>
      <c r="M117" s="10"/>
      <c r="N117" s="10"/>
      <c r="O117" s="10"/>
      <c r="P117" s="15"/>
    </row>
    <row r="118" spans="3:16" ht="13.5" thickTop="1" x14ac:dyDescent="0.2">
      <c r="C118" s="59"/>
      <c r="D118" s="10"/>
      <c r="E118" s="10"/>
      <c r="F118" s="10"/>
      <c r="G118" s="10"/>
      <c r="H118" s="10"/>
      <c r="I118" s="10"/>
      <c r="J118" s="10"/>
      <c r="K118" s="10"/>
      <c r="L118" s="10"/>
      <c r="M118" s="10"/>
      <c r="N118" s="10"/>
      <c r="O118" s="10"/>
      <c r="P118" s="15"/>
    </row>
    <row r="119" spans="3:16" x14ac:dyDescent="0.2">
      <c r="C119" s="59"/>
      <c r="D119" s="10"/>
      <c r="E119" s="10"/>
      <c r="F119" s="10"/>
      <c r="G119" s="10"/>
      <c r="H119" s="10"/>
      <c r="I119" s="10"/>
      <c r="J119" s="10"/>
      <c r="K119" s="10"/>
      <c r="L119" s="10"/>
      <c r="M119" s="10"/>
      <c r="N119" s="10"/>
      <c r="O119" s="10"/>
      <c r="P119" s="15"/>
    </row>
    <row r="120" spans="3:16" x14ac:dyDescent="0.2">
      <c r="C120" s="59"/>
      <c r="D120" s="10"/>
      <c r="E120" s="10"/>
      <c r="F120" s="10"/>
      <c r="G120" s="10"/>
      <c r="H120" s="10"/>
      <c r="I120" s="10"/>
      <c r="J120" s="10"/>
      <c r="K120" s="10"/>
      <c r="L120" s="10"/>
      <c r="M120" s="10"/>
      <c r="N120" s="10"/>
      <c r="O120" s="10"/>
      <c r="P120" s="15"/>
    </row>
    <row r="121" spans="3:16" x14ac:dyDescent="0.2">
      <c r="C121" s="59"/>
      <c r="D121" s="10"/>
      <c r="E121" s="10"/>
      <c r="F121" s="10"/>
      <c r="G121" s="10"/>
      <c r="H121" s="10"/>
      <c r="I121" s="10"/>
      <c r="J121" s="10"/>
      <c r="K121" s="10"/>
      <c r="L121" s="10"/>
      <c r="M121" s="10"/>
      <c r="N121" s="10"/>
      <c r="O121" s="10"/>
      <c r="P121" s="15"/>
    </row>
    <row r="122" spans="3:16" x14ac:dyDescent="0.2">
      <c r="C122" s="59"/>
      <c r="D122" s="10"/>
      <c r="E122" s="10"/>
      <c r="F122" s="10"/>
      <c r="G122" s="10"/>
      <c r="H122" s="10"/>
      <c r="I122" s="10"/>
      <c r="J122" s="10"/>
      <c r="K122" s="10"/>
      <c r="L122" s="10"/>
      <c r="M122" s="10"/>
      <c r="N122" s="10"/>
      <c r="O122" s="10"/>
      <c r="P122" s="15"/>
    </row>
    <row r="123" spans="3:16" x14ac:dyDescent="0.2">
      <c r="C123" s="59"/>
      <c r="D123" s="10"/>
      <c r="E123" s="10"/>
      <c r="F123" s="10"/>
      <c r="G123" s="10"/>
      <c r="H123" s="10"/>
      <c r="I123" s="10"/>
      <c r="J123" s="10"/>
      <c r="K123" s="10"/>
      <c r="L123" s="10"/>
      <c r="M123" s="10"/>
      <c r="N123" s="10"/>
      <c r="O123" s="10"/>
      <c r="P123" s="15"/>
    </row>
    <row r="124" spans="3:16" ht="8.25" customHeight="1" x14ac:dyDescent="0.2">
      <c r="C124" s="59"/>
      <c r="D124" s="10"/>
      <c r="E124" s="10"/>
      <c r="F124" s="10"/>
      <c r="G124" s="10"/>
      <c r="H124" s="10"/>
      <c r="I124" s="10"/>
      <c r="J124" s="10"/>
      <c r="K124" s="10"/>
      <c r="L124" s="10"/>
      <c r="M124" s="10"/>
      <c r="N124" s="10"/>
      <c r="O124" s="10"/>
      <c r="P124" s="15"/>
    </row>
    <row r="125" spans="3:16" ht="7.5" customHeight="1" x14ac:dyDescent="0.2">
      <c r="C125" s="59"/>
      <c r="D125" s="10"/>
      <c r="E125" s="10"/>
      <c r="F125" s="10"/>
      <c r="G125" s="10"/>
      <c r="H125" s="10"/>
      <c r="I125" s="10"/>
      <c r="J125" s="10"/>
      <c r="K125" s="10"/>
      <c r="L125" s="10"/>
      <c r="M125" s="10"/>
      <c r="N125" s="10"/>
      <c r="O125" s="10"/>
      <c r="P125" s="15"/>
    </row>
    <row r="126" spans="3:16" ht="10.5" customHeight="1" x14ac:dyDescent="0.2">
      <c r="C126" s="59"/>
      <c r="D126" s="10"/>
      <c r="E126" s="10"/>
      <c r="F126" s="10"/>
      <c r="G126" s="10"/>
      <c r="H126" s="10"/>
      <c r="I126" s="10"/>
      <c r="J126" s="10"/>
      <c r="K126" s="10"/>
      <c r="L126" s="10"/>
      <c r="M126" s="10"/>
      <c r="N126" s="10"/>
      <c r="O126" s="10"/>
      <c r="P126" s="15"/>
    </row>
    <row r="127" spans="3:16" x14ac:dyDescent="0.2">
      <c r="C127" s="59"/>
      <c r="D127" s="10"/>
      <c r="E127" s="10"/>
      <c r="F127" s="10"/>
      <c r="G127" s="10"/>
      <c r="H127" s="10"/>
      <c r="I127" s="10"/>
      <c r="J127" s="10"/>
      <c r="K127" s="10"/>
      <c r="L127" s="10"/>
      <c r="M127" s="10"/>
      <c r="N127" s="10"/>
      <c r="O127" s="10"/>
      <c r="P127" s="15"/>
    </row>
    <row r="128" spans="3:16" ht="17.25" x14ac:dyDescent="0.3">
      <c r="C128" s="59"/>
      <c r="D128" s="142"/>
      <c r="E128" s="142"/>
      <c r="F128" s="142"/>
      <c r="G128" s="142"/>
      <c r="H128" s="142"/>
      <c r="I128" s="142"/>
      <c r="J128" s="142"/>
      <c r="K128" s="142"/>
      <c r="L128" s="142"/>
      <c r="M128" s="142"/>
      <c r="N128" s="142"/>
      <c r="O128" s="142"/>
      <c r="P128" s="15"/>
    </row>
    <row r="129" spans="3:16" ht="20.25" x14ac:dyDescent="0.2">
      <c r="C129" s="697" t="s">
        <v>114</v>
      </c>
      <c r="D129" s="681"/>
      <c r="E129" s="681"/>
      <c r="F129" s="681"/>
      <c r="G129" s="681"/>
      <c r="H129" s="681"/>
      <c r="I129" s="681"/>
      <c r="J129" s="681"/>
      <c r="K129" s="681"/>
      <c r="L129" s="681"/>
      <c r="M129" s="681"/>
      <c r="N129" s="681"/>
      <c r="O129" s="681"/>
      <c r="P129" s="698"/>
    </row>
    <row r="130" spans="3:16" x14ac:dyDescent="0.2">
      <c r="C130" s="59"/>
      <c r="D130" s="10"/>
      <c r="E130" s="10"/>
      <c r="F130" s="10"/>
      <c r="G130" s="10"/>
      <c r="H130" s="10"/>
      <c r="I130" s="10"/>
      <c r="J130" s="10"/>
      <c r="K130" s="10"/>
      <c r="L130" s="10"/>
      <c r="M130" s="10"/>
      <c r="N130" s="10"/>
      <c r="O130" s="10"/>
      <c r="P130" s="15"/>
    </row>
    <row r="131" spans="3:16" x14ac:dyDescent="0.2">
      <c r="C131" s="143"/>
      <c r="D131" s="65"/>
      <c r="E131" s="65"/>
      <c r="F131" s="65"/>
      <c r="G131" s="65"/>
      <c r="H131" s="65"/>
      <c r="I131" s="65"/>
      <c r="J131" s="65"/>
      <c r="K131" s="65"/>
      <c r="L131" s="65"/>
      <c r="M131" s="65"/>
      <c r="N131" s="65"/>
      <c r="O131" s="65"/>
      <c r="P131" s="144"/>
    </row>
  </sheetData>
  <sheetProtection password="CF58" sheet="1" scenarios="1" formatRows="0"/>
  <mergeCells count="20">
    <mergeCell ref="C129:P129"/>
    <mergeCell ref="D90:G90"/>
    <mergeCell ref="D95:G95"/>
    <mergeCell ref="D100:G100"/>
    <mergeCell ref="D117:F117"/>
    <mergeCell ref="C114:P115"/>
    <mergeCell ref="D2:L2"/>
    <mergeCell ref="D10:G10"/>
    <mergeCell ref="D12:D13"/>
    <mergeCell ref="E12:G12"/>
    <mergeCell ref="H12:J12"/>
    <mergeCell ref="L10:O10"/>
    <mergeCell ref="L12:L13"/>
    <mergeCell ref="M12:N12"/>
    <mergeCell ref="D84:G84"/>
    <mergeCell ref="P12:R12"/>
    <mergeCell ref="D4:E4"/>
    <mergeCell ref="D5:F5"/>
    <mergeCell ref="D6:F6"/>
    <mergeCell ref="D7:F7"/>
  </mergeCells>
  <dataValidations count="1">
    <dataValidation type="list" allowBlank="1" showInputMessage="1" showErrorMessage="1" sqref="L14">
      <formula1>month</formula1>
    </dataValidation>
  </dataValidations>
  <pageMargins left="0.70866141732283472" right="0.70866141732283472" top="0.74803149606299213" bottom="0.74803149606299213" header="0.31496062992125984" footer="0.31496062992125984"/>
  <pageSetup paperSize="9" scale="7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37</vt:i4>
      </vt:variant>
    </vt:vector>
  </HeadingPairs>
  <TitlesOfParts>
    <vt:vector size="49" baseType="lpstr">
      <vt:lpstr>SB</vt:lpstr>
      <vt:lpstr>i</vt:lpstr>
      <vt:lpstr>1 Precio</vt:lpstr>
      <vt:lpstr>1a</vt:lpstr>
      <vt:lpstr>1b</vt:lpstr>
      <vt:lpstr>2 Plan</vt:lpstr>
      <vt:lpstr>2a</vt:lpstr>
      <vt:lpstr>2b</vt:lpstr>
      <vt:lpstr>2c</vt:lpstr>
      <vt:lpstr>2d</vt:lpstr>
      <vt:lpstr>2e</vt:lpstr>
      <vt:lpstr>calculo</vt:lpstr>
      <vt:lpstr>'1 Precio'!Área_de_impresión</vt:lpstr>
      <vt:lpstr>'1a'!Área_de_impresión</vt:lpstr>
      <vt:lpstr>'1b'!Área_de_impresión</vt:lpstr>
      <vt:lpstr>'2 Plan'!Área_de_impresión</vt:lpstr>
      <vt:lpstr>'2a'!Área_de_impresión</vt:lpstr>
      <vt:lpstr>'2b'!Área_de_impresión</vt:lpstr>
      <vt:lpstr>'2c'!Área_de_impresión</vt:lpstr>
      <vt:lpstr>'2d'!Área_de_impresión</vt:lpstr>
      <vt:lpstr>arribaDOS</vt:lpstr>
      <vt:lpstr>ARRIBADOSA</vt:lpstr>
      <vt:lpstr>ARRIBADOSBE</vt:lpstr>
      <vt:lpstr>ARRIBADOSE</vt:lpstr>
      <vt:lpstr>ARRIBAPRECIODOS</vt:lpstr>
      <vt:lpstr>'1a'!ARRIBAUNO</vt:lpstr>
      <vt:lpstr>arrobadosce</vt:lpstr>
      <vt:lpstr>buscarmes2</vt:lpstr>
      <vt:lpstr>CONSINIVA</vt:lpstr>
      <vt:lpstr>INFODOS</vt:lpstr>
      <vt:lpstr>INFODOSA</vt:lpstr>
      <vt:lpstr>INFODOSBE</vt:lpstr>
      <vt:lpstr>infodosce</vt:lpstr>
      <vt:lpstr>INFODOSE</vt:lpstr>
      <vt:lpstr>INFOPRECIODOS</vt:lpstr>
      <vt:lpstr>'1a'!infouno</vt:lpstr>
      <vt:lpstr>LISTASINO</vt:lpstr>
      <vt:lpstr>month</vt:lpstr>
      <vt:lpstr>numes2</vt:lpstr>
      <vt:lpstr>PARTE2</vt:lpstr>
      <vt:lpstr>parteuno</vt:lpstr>
      <vt:lpstr>promocero</vt:lpstr>
      <vt:lpstr>PROMOPRECIODOS</vt:lpstr>
      <vt:lpstr>'1a'!promouno</vt:lpstr>
      <vt:lpstr>RECOMENDADODOS</vt:lpstr>
      <vt:lpstr>RECOMENDADODOSA</vt:lpstr>
      <vt:lpstr>RECOMENDADODOSBE</vt:lpstr>
      <vt:lpstr>recomendadodosce</vt:lpstr>
      <vt:lpstr>RECOMENDADODOSE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Mini Plan de Ventas</dc:title>
  <dc:creator/>
  <cp:lastModifiedBy/>
  <cp:lastPrinted>2011-05-27T15:30:16Z</cp:lastPrinted>
  <dcterms:created xsi:type="dcterms:W3CDTF">2007-10-12T15:08:44Z</dcterms:created>
  <dcterms:modified xsi:type="dcterms:W3CDTF">2017-08-27T06:06:49Z</dcterms:modified>
  <cp:version>2.0</cp:version>
</cp:coreProperties>
</file>